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520" windowHeight="11640" tabRatio="798" activeTab="7"/>
  </bookViews>
  <sheets>
    <sheet name="Definitions and Assumptions" sheetId="1" r:id="rId1"/>
    <sheet name="Inputs" sheetId="2" r:id="rId2"/>
    <sheet name="Test" sheetId="3" state="hidden" r:id="rId3"/>
    <sheet name="Chart1" sheetId="4" r:id="rId4"/>
    <sheet name="Chart2" sheetId="5" state="hidden" r:id="rId5"/>
    <sheet name="Elevator vs. Flap" sheetId="6" r:id="rId6"/>
    <sheet name="Mechanical Advantage" sheetId="7" r:id="rId7"/>
    <sheet name="Output" sheetId="8" r:id="rId8"/>
    <sheet name="Revision History" sheetId="9" r:id="rId9"/>
  </sheets>
  <definedNames>
    <definedName name="_xlnm.Print_Area" localSheetId="0">'Definitions and Assumptions'!$I$43:$L$82</definedName>
    <definedName name="_xlnm.Print_Area" localSheetId="1">'Inputs'!$I$43:$L$82</definedName>
  </definedNames>
  <calcPr fullCalcOnLoad="1"/>
</workbook>
</file>

<file path=xl/sharedStrings.xml><?xml version="1.0" encoding="utf-8"?>
<sst xmlns="http://schemas.openxmlformats.org/spreadsheetml/2006/main" count="342" uniqueCount="193">
  <si>
    <t>Bellcrank leadout-arm radius</t>
  </si>
  <si>
    <t>Bellcrank pushrod-arm radius</t>
  </si>
  <si>
    <t>Bellcrank pushrod attach elevation above and perpendicular to bellcrank plane</t>
  </si>
  <si>
    <t>X of CG</t>
  </si>
  <si>
    <t>Y of CG</t>
  </si>
  <si>
    <t>Leadouts guides are on wing chord, Z = 0</t>
  </si>
  <si>
    <t>X = 0 at flap control horn axis</t>
  </si>
  <si>
    <t>Y = 0 at fuselage centerline</t>
  </si>
  <si>
    <t>Z = 0 at wing chord</t>
  </si>
  <si>
    <t>Elevator hinge line is straight and is parallel to the Y axis.</t>
  </si>
  <si>
    <t>Flap hinge line is straight and is on the Y axis: X = 0, Z = 0.</t>
  </si>
  <si>
    <t>Bellcrank center (intersection of bellcrank axis and bellcrank plane) is on wing chord, Z = 0</t>
  </si>
  <si>
    <t>Leadout attach points on bellcrank are colinear with bellcrank center</t>
  </si>
  <si>
    <t>X is positive forward.</t>
  </si>
  <si>
    <t>Y is positive out the right wing.</t>
  </si>
  <si>
    <t>Z is positive down.</t>
  </si>
  <si>
    <t>All pushrod joints are ball joints; joint location is center of ball</t>
  </si>
  <si>
    <t>Forward pushrod goes from bellcrank to flap control horn.</t>
  </si>
  <si>
    <t>Aft pushrod goes from flap control horn to elevator control horn.</t>
  </si>
  <si>
    <t>Bellcrank leadout-arm rotation at zero flap deflection</t>
  </si>
  <si>
    <t>Flap control horn forward-pushrod attach point rotation at zero flap angle</t>
  </si>
  <si>
    <t>Flap control horn aft-pushrod attach point rotation at zero flap angle</t>
  </si>
  <si>
    <t>Flap control horn forward-pushrod-arm radius</t>
  </si>
  <si>
    <t>Flap control horn aft-pushrod-arm radius</t>
  </si>
  <si>
    <t>Flap control horn forward-pushrod attach point distance right of fuselage centerline</t>
  </si>
  <si>
    <t>Flap control horn aft-pushrod attach point distance right of fuselage centerline</t>
  </si>
  <si>
    <t>Elevator control horn pushrod-arm radius</t>
  </si>
  <si>
    <t>Elevator control horn pushrod attach point distance right of fuselage centerline</t>
  </si>
  <si>
    <t xml:space="preserve">Rotations are positive about positive axes: </t>
  </si>
  <si>
    <t>Bellcrank rotation is positive clockwise looking from the top.</t>
  </si>
  <si>
    <t>Everything is rigid except leadouts, which are perfectly flexible.</t>
  </si>
  <si>
    <t>Forward pushrod length</t>
  </si>
  <si>
    <t>Aft pushrod length</t>
  </si>
  <si>
    <t>Elevator control horn pushrod attach point rotation at zero elevator angle</t>
  </si>
  <si>
    <t>Elevator and flap deflections are relative to the airplane X-Y plane.</t>
  </si>
  <si>
    <t>Specify either bellcrank-to-flap pushrod length or bellcrank leadout-arm rotation at zero flap deflection.  The program will pick the other.</t>
  </si>
  <si>
    <t>Specify either flap-to-elevator pushrod length or elevator downrig angle from fuselage X axis at zero flap angle.  The program will pick the other.</t>
  </si>
  <si>
    <t>Flap deflection is positive clockwise looking from the left wing tip.</t>
  </si>
  <si>
    <t>Elevator deflection is positive clockwise looking from the left wing tip.</t>
  </si>
  <si>
    <t>inches</t>
  </si>
  <si>
    <t>degrees</t>
  </si>
  <si>
    <t>Xcg</t>
  </si>
  <si>
    <t>Ycg</t>
  </si>
  <si>
    <t>X of elevator axis</t>
  </si>
  <si>
    <t>Z of elevator axis</t>
  </si>
  <si>
    <t>BellcrankPitch</t>
  </si>
  <si>
    <t>DeltaBellcrank0</t>
  </si>
  <si>
    <t>RFlapPushrodArmFwd</t>
  </si>
  <si>
    <t>RFlapPushrodArmAft</t>
  </si>
  <si>
    <t>DeltaFlapPushrodArmFwd0</t>
  </si>
  <si>
    <t>DeltaFlapPushrodArmAft0</t>
  </si>
  <si>
    <t>RBellcrankPushrodArm</t>
  </si>
  <si>
    <t>HBellcrankPushrodArm</t>
  </si>
  <si>
    <t>DeltaBellcrankPushrodArm0</t>
  </si>
  <si>
    <t>RLeadoutArm</t>
  </si>
  <si>
    <t>XElevator</t>
  </si>
  <si>
    <t>ZElevator</t>
  </si>
  <si>
    <t>RElevatorPushrodArm</t>
  </si>
  <si>
    <t>DeltaElevatorPushrodArm0</t>
  </si>
  <si>
    <t>YElevatorPushrodArm</t>
  </si>
  <si>
    <t>LPushrodFwd</t>
  </si>
  <si>
    <t>LPushrodAft</t>
  </si>
  <si>
    <t>Definitions</t>
  </si>
  <si>
    <t>Assumptions</t>
  </si>
  <si>
    <t>Inputs</t>
  </si>
  <si>
    <t>Input</t>
  </si>
  <si>
    <t>VBA Variable Name</t>
  </si>
  <si>
    <t>Units</t>
  </si>
  <si>
    <t>Radians</t>
  </si>
  <si>
    <t>Start Value</t>
  </si>
  <si>
    <t>Airplane flies counterclockwise (looking from the top of the circle) in upright level flight.</t>
  </si>
  <si>
    <t>Bellcrank-plane pitch angle, positive fwd-end high</t>
  </si>
  <si>
    <t>X of bellcrank center</t>
  </si>
  <si>
    <t>XBellcrank</t>
  </si>
  <si>
    <t>DeltaElevator0</t>
  </si>
  <si>
    <t>Elevator deflection from fuselage X axis at zero flap deflection</t>
  </si>
  <si>
    <t>Y of leadout exit at wingtip</t>
  </si>
  <si>
    <t>YTipLeadout</t>
  </si>
  <si>
    <t>X of aft leadout exit</t>
  </si>
  <si>
    <t>XTipAftLeadout</t>
  </si>
  <si>
    <t>X of fwd leadout exit</t>
  </si>
  <si>
    <t>XTipFwdLeadout</t>
  </si>
  <si>
    <t>YBellcrank</t>
  </si>
  <si>
    <t>Y of bellcrank center</t>
  </si>
  <si>
    <t>YFlapPushrodArmFwd</t>
  </si>
  <si>
    <t>YFlapPushrodArmAft</t>
  </si>
  <si>
    <t>Wing has no dihedral.</t>
  </si>
  <si>
    <t>Bellcrank axis is parallel to the X-Z plane.</t>
  </si>
  <si>
    <t>Bellcrank output arm is within 30 degrees of being perpendicular to the input arms.</t>
  </si>
  <si>
    <t>Maximum flap deflection</t>
  </si>
  <si>
    <t>MaxFlaps</t>
  </si>
  <si>
    <t>LFwdLeadout0</t>
  </si>
  <si>
    <t>LAftLeadout0</t>
  </si>
  <si>
    <t>Fwd leadout wire length inside wing at flaps 0</t>
  </si>
  <si>
    <t>Aft leadout wire length inside wing at flaps 0</t>
  </si>
  <si>
    <t>ElevatorDistancePrevious</t>
  </si>
  <si>
    <t>i</t>
  </si>
  <si>
    <t>XElevatorInput</t>
  </si>
  <si>
    <t>ZElevatorInput</t>
  </si>
  <si>
    <t>XFlapOutput</t>
  </si>
  <si>
    <t>ZFlapOutput</t>
  </si>
  <si>
    <t>Elevator-to-flap distance</t>
  </si>
  <si>
    <t>DeltaElevator * 57.3</t>
  </si>
  <si>
    <t>MinFlapElevator * 57.3</t>
  </si>
  <si>
    <t>Elevator deflection, degrees, at max flap deflection, MaxFlapElevator * 57.3</t>
  </si>
  <si>
    <t>BellcrankDistancePrevious</t>
  </si>
  <si>
    <t>Bellcrank-to-flap distance</t>
  </si>
  <si>
    <t>LFwdLeadoutPrevious</t>
  </si>
  <si>
    <t>Fwd leadout length</t>
  </si>
  <si>
    <t>DeltaBellcrank * 57.3</t>
  </si>
  <si>
    <t>XBCOutput</t>
  </si>
  <si>
    <t>YBCOutput</t>
  </si>
  <si>
    <t>ZBCFwdLO</t>
  </si>
  <si>
    <t>XFlapInput</t>
  </si>
  <si>
    <t>ZFlapInput</t>
  </si>
  <si>
    <t>Bellcrank at max flap deflection or the most flap deflection it can get</t>
  </si>
  <si>
    <t>Bellcrank at min flap deflection or the most negative flap deflection it can get</t>
  </si>
  <si>
    <t>XBCFwdLO</t>
  </si>
  <si>
    <t>YBCFwdLO</t>
  </si>
  <si>
    <t>Aft leadout length at max flap deflection</t>
  </si>
  <si>
    <t>Aft leadout length at min flap deflection</t>
  </si>
  <si>
    <t>ZBCOutput</t>
  </si>
  <si>
    <t>XBCAftLO</t>
  </si>
  <si>
    <t>YBCAftLO</t>
  </si>
  <si>
    <t>ZBCAftLO</t>
  </si>
  <si>
    <t>Aft leadout length</t>
  </si>
  <si>
    <t>LAftLeadoutPrevious</t>
  </si>
  <si>
    <t>Fwd leadout length at min flap deflection, FullDownFwdLeadout</t>
  </si>
  <si>
    <t>Fwd leadout length at max flap deflection, FullUpFwdLeadout</t>
  </si>
  <si>
    <t>Forward Leadout Length, in.</t>
  </si>
  <si>
    <t>Aft Leadout Length, in.</t>
  </si>
  <si>
    <t>Bellcrank Deflection, degrees</t>
  </si>
  <si>
    <t>Flap Deflection, degrees</t>
  </si>
  <si>
    <t>Elevator Deflection, degrees</t>
  </si>
  <si>
    <t>Fwd leadout length at max flap deflection</t>
  </si>
  <si>
    <t>Fwd leadout length at min flap deflection</t>
  </si>
  <si>
    <t>Elevator deflection at max flap deflection</t>
  </si>
  <si>
    <t>Elevator deflection at min flap deflection</t>
  </si>
  <si>
    <t>Value</t>
  </si>
  <si>
    <t>For folks unfamiliar with VBA, there are some "features" of which to be aware:</t>
  </si>
  <si>
    <t xml:space="preserve">1. If you are entering data, before a macro will work you need to close (I don't know the official term) the cell you're typing in by hitting Enter or by selecting another cell.  If you push a macro button and nothing happens, it's usually because you have a cell open.  </t>
  </si>
  <si>
    <t xml:space="preserve">This is an Excel program with  Visual Basic for Applications (VBA) macros, invoked in the program by clicking with the left mouse button on gray rectangular buttons such as: </t>
  </si>
  <si>
    <t xml:space="preserve">2. Rush-written VBA programs get confused if you add or delete rows or columns or otherwise move things around, unlike raw Excel, which is unfazed.  You can probably stretch, shrink, or hide rows or columns with no ill effect.  </t>
  </si>
  <si>
    <t>3. When you start the program, Excel will ask you (although not obviously, in the latest version) if you want to enable macros.  Tell it that you do.</t>
  </si>
  <si>
    <t xml:space="preserve">"Sheet" refers to an Excel sheet, one of the little tabs at the bottom of the screen.  </t>
  </si>
  <si>
    <t>There are unprotected hidden cells here and there.  Edit or delete only the stuff in the yellow input cells, one cell at a  time.</t>
  </si>
  <si>
    <t>changes sign of inequality on last bellcrank iteration as function of DeltaBellcrankPushrodArm0.</t>
  </si>
  <si>
    <t>Stunt Plane Control Geometry 3 moves test for out-of-bounds DeltaBellcrankPushrodArm0 to somewhere where it will work.</t>
  </si>
  <si>
    <t>added max and min leadout length calculations to cases where bellcrank can't reach max or min flap deflection</t>
  </si>
  <si>
    <t>added MaxFlapBellcrank or MinFlapBellcrank calculation to cases where bellcrank can't reach max or min flap deflection.</t>
  </si>
  <si>
    <t>Igor's Logarithmic Device (ILD) deflection is positive clockwise looking from the left wing tip.</t>
  </si>
  <si>
    <t>ILD axis is parallel to airplane Y axis.</t>
  </si>
  <si>
    <t>ILD pivot is at Z = 0.</t>
  </si>
  <si>
    <t>ILD flap arm output roller is at Z = 0 when flap deflection = 0.</t>
  </si>
  <si>
    <t>Bellcrank pushrod-arm rotation relative to a plane including the bellcrank axis and perpendicular to the leadout arms.  This must be &gt; -30 degrees and &lt; 30 degrees or &gt;150 degrees and &lt; 210 degrees.</t>
  </si>
  <si>
    <t>ILD bellcrank-pushrod-arm radius</t>
  </si>
  <si>
    <t>XILD</t>
  </si>
  <si>
    <t>X of ILD axis</t>
  </si>
  <si>
    <t>ILD flap-roller-arm radius</t>
  </si>
  <si>
    <t>ILD elevator-pushrod-arm radius</t>
  </si>
  <si>
    <t>RILDBellcrankArm</t>
  </si>
  <si>
    <t>RILDFlapArm</t>
  </si>
  <si>
    <t>RILDElevatorArm</t>
  </si>
  <si>
    <t>ILD elevator-pushrod attach point rotation at zero flap angle</t>
  </si>
  <si>
    <t>ILD bellcrank-pushrod attach point rotation at zero flap angle</t>
  </si>
  <si>
    <t>DeltaILDBellcrankArm0</t>
  </si>
  <si>
    <t>DeltaILDElevatorArm0</t>
  </si>
  <si>
    <t>YILDBellcrankArm</t>
  </si>
  <si>
    <t>ILD bellcrank-pushrod attach point distance right of fuselage centerline</t>
  </si>
  <si>
    <t>ILD elevator-pushrod attach point distance right of fuselage centerline</t>
  </si>
  <si>
    <t>YILDElevatorArm</t>
  </si>
  <si>
    <t>selected distance units</t>
  </si>
  <si>
    <t>ILD deflection at max flap deflection</t>
  </si>
  <si>
    <t>ILD deflection at min flap deflection</t>
  </si>
  <si>
    <t>ILD Deflection, degrees</t>
  </si>
  <si>
    <t>Display test data on Test sheet? (True or False), TestDataEnabled</t>
  </si>
  <si>
    <t>ILD Configuration? (True is ILD; False is standard), ILDFlag</t>
  </si>
  <si>
    <t>Stunt Plane Control Geometry 4 changes DeltaBellcrankPushrodArm0 lower bound to -30 degrees.</t>
  </si>
  <si>
    <t>adds ILD configuration and logic to toggle between the two configurations.</t>
  </si>
  <si>
    <t>DeltaElevator</t>
  </si>
  <si>
    <t>Distance Between Ball Links</t>
  </si>
  <si>
    <t>Previous&gt;This Iteration</t>
  </si>
  <si>
    <t>MaxFlapElevator</t>
  </si>
  <si>
    <t>Stunt Plane Control Geometry 5 adds mechanical advantage plot.</t>
  </si>
  <si>
    <r>
      <rPr>
        <sz val="11"/>
        <color indexed="8"/>
        <rFont val="Calibri"/>
        <family val="2"/>
      </rPr>
      <t>Δ</t>
    </r>
    <r>
      <rPr>
        <sz val="11"/>
        <color indexed="8"/>
        <rFont val="Calibri"/>
        <family val="2"/>
      </rPr>
      <t xml:space="preserve"> Leadout Length, in.</t>
    </r>
  </si>
  <si>
    <t>Standard Flapped Stunter Configuration</t>
  </si>
  <si>
    <t>Bellcrank at full up</t>
  </si>
  <si>
    <r>
      <rPr>
        <sz val="11"/>
        <color indexed="8"/>
        <rFont val="Calibri"/>
        <family val="2"/>
      </rPr>
      <t>Δ</t>
    </r>
    <r>
      <rPr>
        <sz val="11"/>
        <color indexed="8"/>
        <rFont val="Calibri"/>
        <family val="2"/>
      </rPr>
      <t xml:space="preserve"> flap angle / </t>
    </r>
    <r>
      <rPr>
        <sz val="11"/>
        <color indexed="8"/>
        <rFont val="Calibri"/>
        <family val="2"/>
      </rPr>
      <t>Δ</t>
    </r>
    <r>
      <rPr>
        <sz val="11"/>
        <color indexed="8"/>
        <rFont val="Calibri"/>
        <family val="2"/>
      </rPr>
      <t xml:space="preserve"> leadout</t>
    </r>
  </si>
  <si>
    <r>
      <rPr>
        <sz val="11"/>
        <color indexed="8"/>
        <rFont val="Calibri"/>
        <family val="2"/>
      </rPr>
      <t>Δ</t>
    </r>
    <r>
      <rPr>
        <sz val="11"/>
        <color indexed="8"/>
        <rFont val="Calibri"/>
        <family val="2"/>
      </rPr>
      <t xml:space="preserve"> elevator angle / </t>
    </r>
    <r>
      <rPr>
        <sz val="11"/>
        <color indexed="8"/>
        <rFont val="Calibri"/>
        <family val="2"/>
      </rPr>
      <t>Δ</t>
    </r>
    <r>
      <rPr>
        <sz val="11"/>
        <color indexed="8"/>
        <rFont val="Calibri"/>
        <family val="2"/>
      </rPr>
      <t xml:space="preserve"> leadout</t>
    </r>
  </si>
  <si>
    <t>Everything is rigid except leadouts, which are perfectly flexible in bending.</t>
  </si>
  <si>
    <t>adds "in bending" to the assumption of leadout wires being completely flexible.</t>
  </si>
  <si>
    <t>Stunt Plane Control Geometry 6 includes elevator control horn length.  It was stuck at 1.0, because I forgot to multiply some stuff by it.</t>
  </si>
  <si>
    <t>I still need to do something about elevator deflection hitting a limit if elevator control horn is longer than flap control horn.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</si>
</sst>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27">
    <font>
      <sz val="11"/>
      <color indexed="8"/>
      <name val="Calibri"/>
      <family val="2"/>
    </font>
    <font>
      <sz val="10"/>
      <name val="Arial"/>
      <family val="2"/>
    </font>
    <font>
      <sz val="9"/>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8"/>
      <color indexed="8"/>
      <name val="Calibri"/>
      <family val="2"/>
    </font>
    <font>
      <sz val="8.45"/>
      <color indexed="8"/>
      <name val="Calibri"/>
      <family val="2"/>
    </font>
    <font>
      <sz val="12"/>
      <color indexed="8"/>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thin"/>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5">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0" xfId="0" applyFill="1" applyBorder="1" applyAlignment="1">
      <alignment horizontal="center" wrapText="1"/>
    </xf>
    <xf numFmtId="0" fontId="0" fillId="0" borderId="0" xfId="0" applyAlignment="1">
      <alignment wrapText="1"/>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0" borderId="14" xfId="0" applyFill="1" applyBorder="1" applyAlignment="1">
      <alignment horizontal="right"/>
    </xf>
    <xf numFmtId="0" fontId="0" fillId="0" borderId="11" xfId="0" applyFill="1" applyBorder="1" applyAlignment="1">
      <alignment/>
    </xf>
    <xf numFmtId="0" fontId="0" fillId="0" borderId="15" xfId="0" applyFill="1" applyBorder="1" applyAlignment="1">
      <alignment horizontal="right"/>
    </xf>
    <xf numFmtId="172" fontId="0" fillId="0" borderId="0" xfId="0" applyNumberFormat="1" applyFill="1" applyBorder="1" applyAlignment="1">
      <alignment/>
    </xf>
    <xf numFmtId="0" fontId="0" fillId="0" borderId="12" xfId="0" applyFill="1" applyBorder="1" applyAlignment="1">
      <alignment/>
    </xf>
    <xf numFmtId="0" fontId="0" fillId="0" borderId="16" xfId="0" applyFill="1" applyBorder="1" applyAlignment="1">
      <alignment horizontal="right"/>
    </xf>
    <xf numFmtId="0" fontId="0" fillId="0" borderId="13" xfId="0" applyFill="1" applyBorder="1" applyAlignment="1">
      <alignment/>
    </xf>
    <xf numFmtId="0" fontId="0" fillId="25" borderId="10" xfId="0" applyFill="1" applyBorder="1" applyAlignment="1">
      <alignment horizontal="center" wrapText="1"/>
    </xf>
    <xf numFmtId="0" fontId="0" fillId="25" borderId="0" xfId="0" applyFill="1" applyBorder="1" applyAlignment="1">
      <alignment horizontal="center" wrapText="1"/>
    </xf>
    <xf numFmtId="0" fontId="0" fillId="25" borderId="10" xfId="0" applyFill="1" applyBorder="1" applyAlignment="1">
      <alignment wrapText="1"/>
    </xf>
    <xf numFmtId="0" fontId="0" fillId="25" borderId="0" xfId="0" applyFill="1" applyAlignment="1">
      <alignment/>
    </xf>
    <xf numFmtId="0" fontId="0" fillId="0" borderId="0" xfId="0" applyFill="1" applyBorder="1" applyAlignment="1">
      <alignment/>
    </xf>
    <xf numFmtId="0" fontId="0" fillId="0" borderId="17" xfId="0" applyFill="1" applyBorder="1" applyAlignment="1">
      <alignment horizontal="center"/>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4" fontId="0" fillId="0" borderId="0" xfId="0" applyNumberFormat="1" applyFill="1" applyBorder="1" applyAlignment="1">
      <alignment/>
    </xf>
    <xf numFmtId="4" fontId="0" fillId="0" borderId="12" xfId="0" applyNumberFormat="1" applyFill="1" applyBorder="1" applyAlignment="1">
      <alignment/>
    </xf>
    <xf numFmtId="4" fontId="0" fillId="0" borderId="20" xfId="0" applyNumberFormat="1" applyFill="1" applyBorder="1" applyAlignment="1">
      <alignment/>
    </xf>
    <xf numFmtId="4" fontId="0" fillId="0" borderId="13" xfId="0" applyNumberFormat="1" applyFill="1" applyBorder="1" applyAlignment="1">
      <alignment/>
    </xf>
    <xf numFmtId="0" fontId="22" fillId="25" borderId="0" xfId="0" applyFont="1" applyFill="1" applyAlignment="1">
      <alignment/>
    </xf>
    <xf numFmtId="0" fontId="0" fillId="25" borderId="0" xfId="0" applyFill="1" applyAlignment="1">
      <alignment horizontal="center"/>
    </xf>
    <xf numFmtId="0" fontId="22" fillId="25" borderId="0" xfId="0" applyFont="1" applyFill="1" applyAlignment="1">
      <alignment horizontal="center"/>
    </xf>
    <xf numFmtId="0" fontId="22" fillId="25" borderId="0" xfId="0" applyFont="1" applyFill="1" applyAlignment="1">
      <alignment horizontal="center" wrapText="1"/>
    </xf>
    <xf numFmtId="0" fontId="0" fillId="25" borderId="0" xfId="0" applyFill="1" applyAlignment="1">
      <alignment horizontal="right"/>
    </xf>
    <xf numFmtId="0" fontId="0" fillId="25" borderId="21" xfId="0" applyFill="1" applyBorder="1" applyAlignment="1">
      <alignment/>
    </xf>
    <xf numFmtId="0" fontId="0" fillId="25" borderId="0" xfId="0" applyFill="1" applyAlignment="1">
      <alignment horizontal="right" wrapText="1"/>
    </xf>
    <xf numFmtId="0" fontId="22" fillId="24" borderId="14" xfId="0" applyFont="1" applyFill="1" applyBorder="1" applyAlignment="1">
      <alignment/>
    </xf>
    <xf numFmtId="0" fontId="0" fillId="24" borderId="22" xfId="0" applyFill="1" applyBorder="1" applyAlignment="1">
      <alignment/>
    </xf>
    <xf numFmtId="0" fontId="0" fillId="24" borderId="15" xfId="0" applyFill="1" applyBorder="1" applyAlignment="1">
      <alignment/>
    </xf>
    <xf numFmtId="0" fontId="0" fillId="24" borderId="0" xfId="0" applyFill="1" applyBorder="1" applyAlignment="1">
      <alignment/>
    </xf>
    <xf numFmtId="0" fontId="0" fillId="24" borderId="16" xfId="0" applyFill="1" applyBorder="1" applyAlignment="1">
      <alignment/>
    </xf>
    <xf numFmtId="0" fontId="0" fillId="24" borderId="20" xfId="0" applyFill="1" applyBorder="1" applyAlignment="1">
      <alignment/>
    </xf>
    <xf numFmtId="0" fontId="0" fillId="0" borderId="15" xfId="0" applyBorder="1" applyAlignment="1">
      <alignment horizontal="right"/>
    </xf>
    <xf numFmtId="0" fontId="0" fillId="0" borderId="16" xfId="0" applyBorder="1" applyAlignment="1">
      <alignment horizontal="right"/>
    </xf>
    <xf numFmtId="0" fontId="0" fillId="25" borderId="23" xfId="0" applyFill="1" applyBorder="1" applyAlignment="1">
      <alignment/>
    </xf>
    <xf numFmtId="0" fontId="22" fillId="0" borderId="14" xfId="0" applyFont="1" applyFill="1" applyBorder="1" applyAlignment="1">
      <alignment horizontal="center"/>
    </xf>
    <xf numFmtId="0" fontId="22" fillId="0" borderId="22" xfId="0" applyFont="1" applyFill="1" applyBorder="1" applyAlignment="1">
      <alignment horizontal="center"/>
    </xf>
    <xf numFmtId="0" fontId="22" fillId="0" borderId="22" xfId="0" applyFont="1" applyFill="1" applyBorder="1" applyAlignment="1">
      <alignment horizontal="center" wrapText="1"/>
    </xf>
    <xf numFmtId="0" fontId="22" fillId="0" borderId="11" xfId="0" applyFont="1"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right" wrapText="1"/>
    </xf>
    <xf numFmtId="0" fontId="0" fillId="0" borderId="20" xfId="0" applyFill="1" applyBorder="1" applyAlignment="1">
      <alignment horizontal="center"/>
    </xf>
    <xf numFmtId="0" fontId="0" fillId="24" borderId="15" xfId="0" applyFill="1" applyBorder="1" applyAlignment="1">
      <alignment wrapText="1"/>
    </xf>
    <xf numFmtId="0" fontId="0" fillId="24" borderId="0" xfId="0" applyFill="1" applyBorder="1" applyAlignment="1">
      <alignment wrapText="1"/>
    </xf>
    <xf numFmtId="0" fontId="0" fillId="24" borderId="0" xfId="0" applyNumberFormat="1" applyFill="1" applyBorder="1" applyAlignment="1">
      <alignment vertical="center" wrapText="1"/>
    </xf>
    <xf numFmtId="0" fontId="0" fillId="24" borderId="15" xfId="0" applyFill="1" applyBorder="1" applyAlignment="1">
      <alignment/>
    </xf>
    <xf numFmtId="0" fontId="0" fillId="24" borderId="15" xfId="0" applyFill="1" applyBorder="1" applyAlignment="1">
      <alignment vertical="center" wrapText="1"/>
    </xf>
    <xf numFmtId="0" fontId="0" fillId="24" borderId="15" xfId="0" applyFill="1" applyBorder="1" applyAlignment="1">
      <alignment horizontal="left" wrapText="1"/>
    </xf>
    <xf numFmtId="0" fontId="0" fillId="24" borderId="12" xfId="0" applyFill="1" applyBorder="1" applyAlignment="1">
      <alignment wrapText="1"/>
    </xf>
    <xf numFmtId="0" fontId="0" fillId="24" borderId="16" xfId="0" applyFill="1" applyBorder="1" applyAlignment="1">
      <alignment horizontal="left"/>
    </xf>
    <xf numFmtId="0" fontId="0" fillId="26" borderId="24" xfId="0" applyFill="1" applyBorder="1" applyAlignment="1">
      <alignment/>
    </xf>
    <xf numFmtId="0" fontId="0" fillId="0" borderId="0" xfId="0" applyBorder="1" applyAlignment="1" quotePrefix="1">
      <alignment horizontal="right"/>
    </xf>
    <xf numFmtId="0" fontId="0" fillId="25" borderId="14" xfId="0" applyFill="1" applyBorder="1" applyAlignment="1">
      <alignment/>
    </xf>
    <xf numFmtId="0" fontId="0" fillId="25" borderId="22" xfId="0" applyFill="1" applyBorder="1" applyAlignment="1">
      <alignment/>
    </xf>
    <xf numFmtId="0" fontId="0" fillId="25" borderId="11" xfId="0" applyFill="1" applyBorder="1" applyAlignment="1">
      <alignment/>
    </xf>
    <xf numFmtId="0" fontId="0" fillId="25" borderId="15" xfId="0" applyFill="1" applyBorder="1" applyAlignment="1">
      <alignment/>
    </xf>
    <xf numFmtId="0" fontId="0" fillId="25" borderId="0" xfId="0" applyFill="1" applyBorder="1" applyAlignment="1">
      <alignment/>
    </xf>
    <xf numFmtId="0" fontId="0" fillId="25" borderId="12" xfId="0" applyFill="1" applyBorder="1" applyAlignment="1">
      <alignment/>
    </xf>
    <xf numFmtId="0" fontId="0" fillId="25" borderId="0" xfId="0" applyFill="1" applyBorder="1" applyAlignment="1">
      <alignment horizontal="center"/>
    </xf>
    <xf numFmtId="172" fontId="0" fillId="0" borderId="20" xfId="0" applyNumberFormat="1" applyFill="1" applyBorder="1" applyAlignment="1">
      <alignment/>
    </xf>
    <xf numFmtId="0" fontId="23" fillId="25" borderId="0" xfId="0" applyFont="1" applyFill="1" applyAlignment="1">
      <alignment/>
    </xf>
    <xf numFmtId="0" fontId="0" fillId="26" borderId="25" xfId="0" applyFill="1" applyBorder="1" applyAlignment="1">
      <alignment horizontal="center"/>
    </xf>
    <xf numFmtId="0" fontId="0" fillId="26" borderId="24"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wrapText="1"/>
    </xf>
    <xf numFmtId="0" fontId="0" fillId="26" borderId="0" xfId="0" applyFill="1" applyAlignment="1">
      <alignment/>
    </xf>
    <xf numFmtId="0" fontId="0" fillId="0" borderId="0" xfId="0" applyFill="1" applyBorder="1" applyAlignment="1">
      <alignment horizontal="right"/>
    </xf>
    <xf numFmtId="0" fontId="0" fillId="0" borderId="0" xfId="0" applyBorder="1" applyAlignment="1">
      <alignment horizontal="right"/>
    </xf>
    <xf numFmtId="0" fontId="0" fillId="0" borderId="22" xfId="0" applyFill="1" applyBorder="1" applyAlignment="1">
      <alignment horizontal="right"/>
    </xf>
    <xf numFmtId="0" fontId="0" fillId="0" borderId="20" xfId="0" applyBorder="1" applyAlignment="1">
      <alignment horizontal="right"/>
    </xf>
    <xf numFmtId="0" fontId="0" fillId="0" borderId="20" xfId="0" applyFill="1" applyBorder="1" applyAlignment="1">
      <alignment/>
    </xf>
    <xf numFmtId="0" fontId="0" fillId="0" borderId="22" xfId="0" applyFill="1" applyBorder="1" applyAlignment="1">
      <alignment horizontal="center" wrapText="1"/>
    </xf>
    <xf numFmtId="0" fontId="0" fillId="0" borderId="11" xfId="0" applyFill="1" applyBorder="1" applyAlignment="1">
      <alignment horizontal="center" wrapText="1"/>
    </xf>
    <xf numFmtId="0" fontId="0" fillId="0" borderId="26" xfId="0" applyFill="1" applyBorder="1" applyAlignment="1">
      <alignment/>
    </xf>
    <xf numFmtId="0" fontId="0" fillId="0" borderId="14" xfId="0" applyFill="1" applyBorder="1" applyAlignment="1">
      <alignment horizontal="center" wrapText="1"/>
    </xf>
    <xf numFmtId="0" fontId="0" fillId="0" borderId="27" xfId="0" applyBorder="1" applyAlignment="1">
      <alignment/>
    </xf>
    <xf numFmtId="0" fontId="0" fillId="0" borderId="28" xfId="0" applyFill="1" applyBorder="1" applyAlignment="1">
      <alignment/>
    </xf>
    <xf numFmtId="0" fontId="0" fillId="0" borderId="15" xfId="0" applyBorder="1" applyAlignment="1">
      <alignment/>
    </xf>
    <xf numFmtId="0" fontId="0" fillId="0" borderId="16" xfId="0" applyBorder="1" applyAlignment="1">
      <alignment/>
    </xf>
    <xf numFmtId="0" fontId="0" fillId="26" borderId="21"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26" borderId="29" xfId="0" applyFill="1" applyBorder="1" applyAlignment="1" applyProtection="1">
      <alignment/>
      <protection locked="0"/>
    </xf>
    <xf numFmtId="0" fontId="0" fillId="24" borderId="14" xfId="0" applyFill="1" applyBorder="1" applyAlignment="1">
      <alignment horizontal="left" wrapText="1"/>
    </xf>
    <xf numFmtId="0" fontId="0" fillId="24" borderId="22" xfId="0" applyFill="1" applyBorder="1" applyAlignment="1">
      <alignment horizontal="left" wrapText="1"/>
    </xf>
    <xf numFmtId="0" fontId="0" fillId="24" borderId="15" xfId="0" applyFill="1" applyBorder="1" applyAlignment="1">
      <alignment horizontal="left" wrapText="1"/>
    </xf>
    <xf numFmtId="0" fontId="0" fillId="24" borderId="0" xfId="0" applyFill="1" applyBorder="1" applyAlignment="1">
      <alignment horizontal="left" wrapText="1"/>
    </xf>
    <xf numFmtId="0" fontId="0" fillId="24" borderId="12" xfId="0" applyFill="1" applyBorder="1" applyAlignment="1">
      <alignment horizontal="left" wrapText="1"/>
    </xf>
    <xf numFmtId="0" fontId="0" fillId="24" borderId="0" xfId="0" applyNumberFormat="1" applyFill="1" applyBorder="1" applyAlignment="1">
      <alignment horizontal="left" vertical="center" wrapText="1"/>
    </xf>
    <xf numFmtId="0" fontId="0" fillId="24" borderId="12" xfId="0" applyNumberForma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975"/>
          <c:h val="0.98725"/>
        </c:manualLayout>
      </c:layout>
      <c:scatterChart>
        <c:scatterStyle val="smoothMarker"/>
        <c:varyColors val="0"/>
        <c:ser>
          <c:idx val="0"/>
          <c:order val="0"/>
          <c:tx>
            <c:strRef>
              <c:f>Output!$H$10</c:f>
              <c:strCache>
                <c:ptCount val="1"/>
                <c:pt idx="0">
                  <c:v>Aft Leadout Length, 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Output!$H$11:$H$108</c:f>
              <c:numCache>
                <c:ptCount val="98"/>
                <c:pt idx="0">
                  <c:v>30.755549970326346</c:v>
                </c:pt>
                <c:pt idx="1">
                  <c:v>30.72069914552412</c:v>
                </c:pt>
                <c:pt idx="2">
                  <c:v>30.684605139533115</c:v>
                </c:pt>
                <c:pt idx="3">
                  <c:v>30.64852372331783</c:v>
                </c:pt>
                <c:pt idx="4">
                  <c:v>30.61356495899645</c:v>
                </c:pt>
                <c:pt idx="5">
                  <c:v>30.577612636506647</c:v>
                </c:pt>
                <c:pt idx="6">
                  <c:v>30.540999267568562</c:v>
                </c:pt>
                <c:pt idx="7">
                  <c:v>30.505758270181392</c:v>
                </c:pt>
                <c:pt idx="8">
                  <c:v>30.470618013363282</c:v>
                </c:pt>
                <c:pt idx="9">
                  <c:v>30.433968281759693</c:v>
                </c:pt>
                <c:pt idx="10">
                  <c:v>30.39778049904328</c:v>
                </c:pt>
                <c:pt idx="11">
                  <c:v>30.36229051002268</c:v>
                </c:pt>
                <c:pt idx="12">
                  <c:v>30.325650696069832</c:v>
                </c:pt>
                <c:pt idx="13">
                  <c:v>30.290012997269365</c:v>
                </c:pt>
                <c:pt idx="14">
                  <c:v>30.253393408083348</c:v>
                </c:pt>
                <c:pt idx="15">
                  <c:v>30.218050896546067</c:v>
                </c:pt>
                <c:pt idx="16">
                  <c:v>30.181877438761823</c:v>
                </c:pt>
                <c:pt idx="17">
                  <c:v>30.144892653457397</c:v>
                </c:pt>
                <c:pt idx="18">
                  <c:v>30.109500459616577</c:v>
                </c:pt>
                <c:pt idx="19">
                  <c:v>30.073429858301964</c:v>
                </c:pt>
                <c:pt idx="20">
                  <c:v>30.03669822100143</c:v>
                </c:pt>
                <c:pt idx="21">
                  <c:v>29.999323298912316</c:v>
                </c:pt>
                <c:pt idx="22">
                  <c:v>29.96132321804954</c:v>
                </c:pt>
                <c:pt idx="23">
                  <c:v>29.925308754834926</c:v>
                </c:pt>
                <c:pt idx="24">
                  <c:v>29.888781141570885</c:v>
                </c:pt>
                <c:pt idx="25">
                  <c:v>29.851755975162416</c:v>
                </c:pt>
                <c:pt idx="26">
                  <c:v>29.814249121098076</c:v>
                </c:pt>
                <c:pt idx="27">
                  <c:v>29.776276709251366</c:v>
                </c:pt>
                <c:pt idx="28">
                  <c:v>29.740614070529926</c:v>
                </c:pt>
                <c:pt idx="29">
                  <c:v>29.701790305432304</c:v>
                </c:pt>
                <c:pt idx="30">
                  <c:v>29.665366059655657</c:v>
                </c:pt>
                <c:pt idx="31">
                  <c:v>29.62859609644689</c:v>
                </c:pt>
                <c:pt idx="32">
                  <c:v>29.5914942997884</c:v>
                </c:pt>
                <c:pt idx="33">
                  <c:v>29.554074729848377</c:v>
                </c:pt>
                <c:pt idx="34">
                  <c:v>29.516351619320247</c:v>
                </c:pt>
                <c:pt idx="35">
                  <c:v>29.478339369648346</c:v>
                </c:pt>
                <c:pt idx="36">
                  <c:v>29.440052547137636</c:v>
                </c:pt>
                <c:pt idx="37">
                  <c:v>29.40150587894553</c:v>
                </c:pt>
                <c:pt idx="38">
                  <c:v>29.362714248953644</c:v>
                </c:pt>
                <c:pt idx="39">
                  <c:v>29.32369269351759</c:v>
                </c:pt>
                <c:pt idx="40">
                  <c:v>29.287481849704196</c:v>
                </c:pt>
                <c:pt idx="41">
                  <c:v>29.2480609324197</c:v>
                </c:pt>
                <c:pt idx="42">
                  <c:v>29.208454874631926</c:v>
                </c:pt>
                <c:pt idx="43">
                  <c:v>29.171744592028087</c:v>
                </c:pt>
                <c:pt idx="44">
                  <c:v>29.13182642818112</c:v>
                </c:pt>
                <c:pt idx="45">
                  <c:v>29.09485497400884</c:v>
                </c:pt>
                <c:pt idx="46">
                  <c:v>29.05468326524107</c:v>
                </c:pt>
                <c:pt idx="47">
                  <c:v>29.0144031367701</c:v>
                </c:pt>
                <c:pt idx="48">
                  <c:v>28.9771392330836</c:v>
                </c:pt>
                <c:pt idx="49">
                  <c:v>28.93669614863548</c:v>
                </c:pt>
                <c:pt idx="50">
                  <c:v>28.89930967850112</c:v>
                </c:pt>
                <c:pt idx="51">
                  <c:v>28.858764162432436</c:v>
                </c:pt>
                <c:pt idx="52">
                  <c:v>28.818189517765514</c:v>
                </c:pt>
                <c:pt idx="53">
                  <c:v>28.78072451997375</c:v>
                </c:pt>
                <c:pt idx="54">
                  <c:v>28.740140644197393</c:v>
                </c:pt>
                <c:pt idx="55">
                  <c:v>28.699576435141186</c:v>
                </c:pt>
                <c:pt idx="56">
                  <c:v>28.65904871771212</c:v>
                </c:pt>
                <c:pt idx="57">
                  <c:v>28.621685504412905</c:v>
                </c:pt>
                <c:pt idx="58">
                  <c:v>28.58127545376833</c:v>
                </c:pt>
                <c:pt idx="59">
                  <c:v>28.540951373773122</c:v>
                </c:pt>
                <c:pt idx="60">
                  <c:v>28.500730271383762</c:v>
                </c:pt>
                <c:pt idx="61">
                  <c:v>28.46062918264356</c:v>
                </c:pt>
                <c:pt idx="62">
                  <c:v>28.420665165374743</c:v>
                </c:pt>
                <c:pt idx="63">
                  <c:v>28.377799868142436</c:v>
                </c:pt>
                <c:pt idx="64">
                  <c:v>28.338175095447518</c:v>
                </c:pt>
                <c:pt idx="65">
                  <c:v>28.298739936688644</c:v>
                </c:pt>
                <c:pt idx="66">
                  <c:v>28.256502934794668</c:v>
                </c:pt>
                <c:pt idx="67">
                  <c:v>28.214526929756964</c:v>
                </c:pt>
                <c:pt idx="68">
                  <c:v>28.175801493063027</c:v>
                </c:pt>
                <c:pt idx="69">
                  <c:v>28.134388835115995</c:v>
                </c:pt>
                <c:pt idx="70">
                  <c:v>28.093299291151876</c:v>
                </c:pt>
                <c:pt idx="71">
                  <c:v>28.049657293695446</c:v>
                </c:pt>
                <c:pt idx="72">
                  <c:v>28.009304045042096</c:v>
                </c:pt>
                <c:pt idx="73">
                  <c:v>27.96933840123719</c:v>
                </c:pt>
                <c:pt idx="74">
                  <c:v>27.926971811621353</c:v>
                </c:pt>
                <c:pt idx="75">
                  <c:v>27.885099461596205</c:v>
                </c:pt>
                <c:pt idx="76">
                  <c:v>27.843746589600336</c:v>
                </c:pt>
                <c:pt idx="77">
                  <c:v>27.800237649256076</c:v>
                </c:pt>
                <c:pt idx="78">
                  <c:v>27.760037471354327</c:v>
                </c:pt>
                <c:pt idx="79">
                  <c:v>27.717814319406294</c:v>
                </c:pt>
                <c:pt idx="80">
                  <c:v>27.673727673010347</c:v>
                </c:pt>
                <c:pt idx="81">
                  <c:v>27.632994862842146</c:v>
                </c:pt>
                <c:pt idx="82">
                  <c:v>27.590557081957634</c:v>
                </c:pt>
                <c:pt idx="83">
                  <c:v>27.546604198726016</c:v>
                </c:pt>
                <c:pt idx="84">
                  <c:v>27.50605489624081</c:v>
                </c:pt>
                <c:pt idx="85">
                  <c:v>27.461881733702405</c:v>
                </c:pt>
                <c:pt idx="86">
                  <c:v>27.418962112370412</c:v>
                </c:pt>
                <c:pt idx="87">
                  <c:v>27.377339767479707</c:v>
                </c:pt>
                <c:pt idx="88">
                  <c:v>27.33289670688807</c:v>
                </c:pt>
                <c:pt idx="89">
                  <c:v>27.290146310053654</c:v>
                </c:pt>
                <c:pt idx="90">
                  <c:v>27.24723448854172</c:v>
                </c:pt>
                <c:pt idx="91">
                  <c:v>27.204486644961833</c:v>
                </c:pt>
                <c:pt idx="92">
                  <c:v>27.160548374493104</c:v>
                </c:pt>
                <c:pt idx="93">
                  <c:v>27.117728094121862</c:v>
                </c:pt>
                <c:pt idx="94">
                  <c:v>27.074988453155182</c:v>
                </c:pt>
                <c:pt idx="95">
                  <c:v>27.03186730200434</c:v>
                </c:pt>
                <c:pt idx="96">
                  <c:v>26.988631552684932</c:v>
                </c:pt>
                <c:pt idx="97">
                  <c:v>26.945536478095924</c:v>
                </c:pt>
              </c:numCache>
            </c:numRef>
          </c:yVal>
          <c:smooth val="1"/>
        </c:ser>
        <c:ser>
          <c:idx val="1"/>
          <c:order val="1"/>
          <c:tx>
            <c:strRef>
              <c:f>Output!$I$10</c:f>
              <c:strCache>
                <c:ptCount val="1"/>
                <c:pt idx="0">
                  <c:v>Bellcrank Deflection, degrees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Output!$I$11:$I$108</c:f>
              <c:numCache>
                <c:ptCount val="98"/>
                <c:pt idx="0">
                  <c:v>-72.15388888888879</c:v>
                </c:pt>
                <c:pt idx="1">
                  <c:v>-69.11277777777752</c:v>
                </c:pt>
                <c:pt idx="2">
                  <c:v>-66.33999999999962</c:v>
                </c:pt>
                <c:pt idx="3">
                  <c:v>-63.83555555555505</c:v>
                </c:pt>
                <c:pt idx="4">
                  <c:v>-61.599444444443826</c:v>
                </c:pt>
                <c:pt idx="5">
                  <c:v>-59.45277777777706</c:v>
                </c:pt>
                <c:pt idx="6">
                  <c:v>-57.395555555554736</c:v>
                </c:pt>
                <c:pt idx="7">
                  <c:v>-55.51722222222144</c:v>
                </c:pt>
                <c:pt idx="8">
                  <c:v>-53.72833333333259</c:v>
                </c:pt>
                <c:pt idx="9">
                  <c:v>-51.939444444443744</c:v>
                </c:pt>
                <c:pt idx="10">
                  <c:v>-50.239999999999334</c:v>
                </c:pt>
                <c:pt idx="11">
                  <c:v>-48.62999999999937</c:v>
                </c:pt>
                <c:pt idx="12">
                  <c:v>-47.01999999999941</c:v>
                </c:pt>
                <c:pt idx="13">
                  <c:v>-45.49944444444389</c:v>
                </c:pt>
                <c:pt idx="14">
                  <c:v>-43.97888888888837</c:v>
                </c:pt>
                <c:pt idx="15">
                  <c:v>-42.54777777777729</c:v>
                </c:pt>
                <c:pt idx="16">
                  <c:v>-41.11666666666621</c:v>
                </c:pt>
                <c:pt idx="17">
                  <c:v>-39.68555555555513</c:v>
                </c:pt>
                <c:pt idx="18">
                  <c:v>-38.34388888888849</c:v>
                </c:pt>
                <c:pt idx="19">
                  <c:v>-37.00222222222186</c:v>
                </c:pt>
                <c:pt idx="20">
                  <c:v>-35.66055555555522</c:v>
                </c:pt>
                <c:pt idx="21">
                  <c:v>-34.31888888888859</c:v>
                </c:pt>
                <c:pt idx="22">
                  <c:v>-32.977222222221954</c:v>
                </c:pt>
                <c:pt idx="23">
                  <c:v>-31.724999999999756</c:v>
                </c:pt>
                <c:pt idx="24">
                  <c:v>-30.472777777777562</c:v>
                </c:pt>
                <c:pt idx="25">
                  <c:v>-29.220555555555368</c:v>
                </c:pt>
                <c:pt idx="26">
                  <c:v>-27.96833333333315</c:v>
                </c:pt>
                <c:pt idx="27">
                  <c:v>-26.716111111110912</c:v>
                </c:pt>
                <c:pt idx="28">
                  <c:v>-25.553333333333118</c:v>
                </c:pt>
                <c:pt idx="29">
                  <c:v>-24.30111111111088</c:v>
                </c:pt>
                <c:pt idx="30">
                  <c:v>-23.138333333333087</c:v>
                </c:pt>
                <c:pt idx="31">
                  <c:v>-21.975555555555296</c:v>
                </c:pt>
                <c:pt idx="32">
                  <c:v>-20.8127777777775</c:v>
                </c:pt>
                <c:pt idx="33">
                  <c:v>-19.64999999999971</c:v>
                </c:pt>
                <c:pt idx="34">
                  <c:v>-18.487222222221916</c:v>
                </c:pt>
                <c:pt idx="35">
                  <c:v>-17.324444444444126</c:v>
                </c:pt>
                <c:pt idx="36">
                  <c:v>-16.16166666666633</c:v>
                </c:pt>
                <c:pt idx="37">
                  <c:v>-14.998888888888539</c:v>
                </c:pt>
                <c:pt idx="38">
                  <c:v>-13.836111111110755</c:v>
                </c:pt>
                <c:pt idx="39">
                  <c:v>-12.673333333332984</c:v>
                </c:pt>
                <c:pt idx="40">
                  <c:v>-11.599999999999655</c:v>
                </c:pt>
                <c:pt idx="41">
                  <c:v>-10.437222222221884</c:v>
                </c:pt>
                <c:pt idx="42">
                  <c:v>-9.27444444444411</c:v>
                </c:pt>
                <c:pt idx="43">
                  <c:v>-8.201111111110784</c:v>
                </c:pt>
                <c:pt idx="44">
                  <c:v>-7.03833333333301</c:v>
                </c:pt>
                <c:pt idx="45">
                  <c:v>-5.964999999999672</c:v>
                </c:pt>
                <c:pt idx="46">
                  <c:v>-4.802222222221889</c:v>
                </c:pt>
                <c:pt idx="47">
                  <c:v>-3.639444444444107</c:v>
                </c:pt>
                <c:pt idx="48">
                  <c:v>-2.566111111110774</c:v>
                </c:pt>
                <c:pt idx="49">
                  <c:v>-1.403333333332996</c:v>
                </c:pt>
                <c:pt idx="50">
                  <c:v>-0.3299999999996614</c:v>
                </c:pt>
                <c:pt idx="51">
                  <c:v>0.8327777777781175</c:v>
                </c:pt>
                <c:pt idx="52">
                  <c:v>1.9955555555558966</c:v>
                </c:pt>
                <c:pt idx="53">
                  <c:v>3.0688888888892296</c:v>
                </c:pt>
                <c:pt idx="54">
                  <c:v>4.23166666666701</c:v>
                </c:pt>
                <c:pt idx="55">
                  <c:v>5.394444444444792</c:v>
                </c:pt>
                <c:pt idx="56">
                  <c:v>6.557222222222575</c:v>
                </c:pt>
                <c:pt idx="57">
                  <c:v>7.630555555555907</c:v>
                </c:pt>
                <c:pt idx="58">
                  <c:v>8.79333333333368</c:v>
                </c:pt>
                <c:pt idx="59">
                  <c:v>9.956111111111452</c:v>
                </c:pt>
                <c:pt idx="60">
                  <c:v>11.118888888889224</c:v>
                </c:pt>
                <c:pt idx="61">
                  <c:v>12.281666666666997</c:v>
                </c:pt>
                <c:pt idx="62">
                  <c:v>13.444444444444768</c:v>
                </c:pt>
                <c:pt idx="63">
                  <c:v>14.696666666666992</c:v>
                </c:pt>
                <c:pt idx="64">
                  <c:v>15.859444444444785</c:v>
                </c:pt>
                <c:pt idx="65">
                  <c:v>17.022222222222577</c:v>
                </c:pt>
                <c:pt idx="66">
                  <c:v>18.274444444444814</c:v>
                </c:pt>
                <c:pt idx="67">
                  <c:v>19.526666666667055</c:v>
                </c:pt>
                <c:pt idx="68">
                  <c:v>20.689444444444845</c:v>
                </c:pt>
                <c:pt idx="69">
                  <c:v>21.941666666667086</c:v>
                </c:pt>
                <c:pt idx="70">
                  <c:v>23.193888888889322</c:v>
                </c:pt>
                <c:pt idx="71">
                  <c:v>24.53555555555601</c:v>
                </c:pt>
                <c:pt idx="72">
                  <c:v>25.787777777778246</c:v>
                </c:pt>
                <c:pt idx="73">
                  <c:v>27.040000000000486</c:v>
                </c:pt>
                <c:pt idx="74">
                  <c:v>28.38166666666717</c:v>
                </c:pt>
                <c:pt idx="75">
                  <c:v>29.723333333333812</c:v>
                </c:pt>
                <c:pt idx="76">
                  <c:v>31.065000000000445</c:v>
                </c:pt>
                <c:pt idx="77">
                  <c:v>32.496111111111524</c:v>
                </c:pt>
                <c:pt idx="78">
                  <c:v>33.837777777778165</c:v>
                </c:pt>
                <c:pt idx="79">
                  <c:v>35.268888888889244</c:v>
                </c:pt>
                <c:pt idx="80">
                  <c:v>36.78944444444476</c:v>
                </c:pt>
                <c:pt idx="81">
                  <c:v>38.22055555555584</c:v>
                </c:pt>
                <c:pt idx="82">
                  <c:v>39.74111111111136</c:v>
                </c:pt>
                <c:pt idx="83">
                  <c:v>41.35111111111132</c:v>
                </c:pt>
                <c:pt idx="84">
                  <c:v>42.87166666666685</c:v>
                </c:pt>
                <c:pt idx="85">
                  <c:v>44.57111111111125</c:v>
                </c:pt>
                <c:pt idx="86">
                  <c:v>46.27055555555566</c:v>
                </c:pt>
                <c:pt idx="87">
                  <c:v>47.97000000000006</c:v>
                </c:pt>
                <c:pt idx="88">
                  <c:v>49.84833333333336</c:v>
                </c:pt>
                <c:pt idx="89">
                  <c:v>51.726666666666645</c:v>
                </c:pt>
                <c:pt idx="90">
                  <c:v>53.69444444444438</c:v>
                </c:pt>
                <c:pt idx="91">
                  <c:v>55.75166666666655</c:v>
                </c:pt>
                <c:pt idx="92">
                  <c:v>57.98777777777766</c:v>
                </c:pt>
                <c:pt idx="93">
                  <c:v>60.313333333333325</c:v>
                </c:pt>
                <c:pt idx="94">
                  <c:v>62.81777777777789</c:v>
                </c:pt>
                <c:pt idx="95">
                  <c:v>65.59055555555581</c:v>
                </c:pt>
                <c:pt idx="96">
                  <c:v>68.72111111111151</c:v>
                </c:pt>
                <c:pt idx="97">
                  <c:v>72.38833333333392</c:v>
                </c:pt>
              </c:numCache>
            </c:numRef>
          </c:yVal>
          <c:smooth val="1"/>
        </c:ser>
        <c:ser>
          <c:idx val="2"/>
          <c:order val="2"/>
          <c:tx>
            <c:strRef>
              <c:f>Output!$J$10</c:f>
              <c:strCache>
                <c:ptCount val="1"/>
                <c:pt idx="0">
                  <c:v>Flap Deflection, degrees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solidFill>
                  <a:srgbClr val="FFFFFF"/>
                </a:solidFill>
                <a:ln w="3175">
                  <a:noFill/>
                </a:ln>
              </c:spPr>
            </c:trendlineLbl>
          </c:trendline>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Output!$J$11:$J$108</c:f>
              <c:numCache>
                <c:ptCount val="98"/>
                <c:pt idx="0">
                  <c:v>-29.1</c:v>
                </c:pt>
                <c:pt idx="1">
                  <c:v>-28.4</c:v>
                </c:pt>
                <c:pt idx="2">
                  <c:v>-27.7</c:v>
                </c:pt>
                <c:pt idx="3">
                  <c:v>-27</c:v>
                </c:pt>
                <c:pt idx="4">
                  <c:v>-26.3</c:v>
                </c:pt>
                <c:pt idx="5">
                  <c:v>-25.6</c:v>
                </c:pt>
                <c:pt idx="6">
                  <c:v>-25</c:v>
                </c:pt>
                <c:pt idx="7">
                  <c:v>-24.3</c:v>
                </c:pt>
                <c:pt idx="8">
                  <c:v>-23.7</c:v>
                </c:pt>
                <c:pt idx="9">
                  <c:v>-23.1</c:v>
                </c:pt>
                <c:pt idx="10">
                  <c:v>-22.4</c:v>
                </c:pt>
                <c:pt idx="11">
                  <c:v>-21.8</c:v>
                </c:pt>
                <c:pt idx="12">
                  <c:v>-21.2</c:v>
                </c:pt>
                <c:pt idx="13">
                  <c:v>-20.6</c:v>
                </c:pt>
                <c:pt idx="14">
                  <c:v>-20</c:v>
                </c:pt>
                <c:pt idx="15">
                  <c:v>-19.5</c:v>
                </c:pt>
                <c:pt idx="16">
                  <c:v>-18.9</c:v>
                </c:pt>
                <c:pt idx="17">
                  <c:v>-18.3</c:v>
                </c:pt>
                <c:pt idx="18">
                  <c:v>-17.7</c:v>
                </c:pt>
                <c:pt idx="19">
                  <c:v>-17.1</c:v>
                </c:pt>
                <c:pt idx="20">
                  <c:v>-16.6</c:v>
                </c:pt>
                <c:pt idx="21">
                  <c:v>-16</c:v>
                </c:pt>
                <c:pt idx="22">
                  <c:v>-15.4</c:v>
                </c:pt>
                <c:pt idx="23">
                  <c:v>-14.8</c:v>
                </c:pt>
                <c:pt idx="24">
                  <c:v>-14.3</c:v>
                </c:pt>
                <c:pt idx="25">
                  <c:v>-13.7</c:v>
                </c:pt>
                <c:pt idx="26">
                  <c:v>-13.1</c:v>
                </c:pt>
                <c:pt idx="27">
                  <c:v>-12.6</c:v>
                </c:pt>
                <c:pt idx="28">
                  <c:v>-12</c:v>
                </c:pt>
                <c:pt idx="29">
                  <c:v>-11.5</c:v>
                </c:pt>
                <c:pt idx="30">
                  <c:v>-10.9</c:v>
                </c:pt>
                <c:pt idx="31">
                  <c:v>-10.4</c:v>
                </c:pt>
                <c:pt idx="32">
                  <c:v>-9.799999999999969</c:v>
                </c:pt>
                <c:pt idx="33">
                  <c:v>-9.299999999999969</c:v>
                </c:pt>
                <c:pt idx="34">
                  <c:v>-8.699999999999967</c:v>
                </c:pt>
                <c:pt idx="35">
                  <c:v>-8.099999999999968</c:v>
                </c:pt>
                <c:pt idx="36">
                  <c:v>-7.599999999999966</c:v>
                </c:pt>
                <c:pt idx="37">
                  <c:v>-6.999999999999965</c:v>
                </c:pt>
                <c:pt idx="38">
                  <c:v>-6.4999999999999645</c:v>
                </c:pt>
                <c:pt idx="39">
                  <c:v>-5.899999999999964</c:v>
                </c:pt>
                <c:pt idx="40">
                  <c:v>-5.399999999999963</c:v>
                </c:pt>
                <c:pt idx="41">
                  <c:v>-4.7999999999999625</c:v>
                </c:pt>
                <c:pt idx="42">
                  <c:v>-4.199999999999961</c:v>
                </c:pt>
                <c:pt idx="43">
                  <c:v>-3.6999999999999607</c:v>
                </c:pt>
                <c:pt idx="44">
                  <c:v>-3.0999999999999597</c:v>
                </c:pt>
                <c:pt idx="45">
                  <c:v>-2.5999999999999592</c:v>
                </c:pt>
                <c:pt idx="46">
                  <c:v>-1.9999999999999583</c:v>
                </c:pt>
                <c:pt idx="47">
                  <c:v>-1.3999999999999582</c:v>
                </c:pt>
                <c:pt idx="48">
                  <c:v>-0.8999999999999585</c:v>
                </c:pt>
                <c:pt idx="49">
                  <c:v>-0.29999999999995836</c:v>
                </c:pt>
                <c:pt idx="50">
                  <c:v>0.20000000000004162</c:v>
                </c:pt>
                <c:pt idx="51">
                  <c:v>0.8000000000000418</c:v>
                </c:pt>
                <c:pt idx="52">
                  <c:v>1.4000000000000414</c:v>
                </c:pt>
                <c:pt idx="53">
                  <c:v>1.9000000000000417</c:v>
                </c:pt>
                <c:pt idx="54">
                  <c:v>2.5000000000000426</c:v>
                </c:pt>
                <c:pt idx="55">
                  <c:v>3.100000000000043</c:v>
                </c:pt>
                <c:pt idx="56">
                  <c:v>3.700000000000044</c:v>
                </c:pt>
                <c:pt idx="57">
                  <c:v>4.200000000000045</c:v>
                </c:pt>
                <c:pt idx="58">
                  <c:v>4.800000000000046</c:v>
                </c:pt>
                <c:pt idx="59">
                  <c:v>5.4000000000000465</c:v>
                </c:pt>
                <c:pt idx="60">
                  <c:v>5.900000000000047</c:v>
                </c:pt>
                <c:pt idx="61">
                  <c:v>6.500000000000048</c:v>
                </c:pt>
                <c:pt idx="62">
                  <c:v>7.100000000000049</c:v>
                </c:pt>
                <c:pt idx="63">
                  <c:v>7.700000000000049</c:v>
                </c:pt>
                <c:pt idx="64">
                  <c:v>8.30000000000005</c:v>
                </c:pt>
                <c:pt idx="65">
                  <c:v>8.80000000000005</c:v>
                </c:pt>
                <c:pt idx="66">
                  <c:v>9.500000000000052</c:v>
                </c:pt>
                <c:pt idx="67">
                  <c:v>10.100000000000053</c:v>
                </c:pt>
                <c:pt idx="68">
                  <c:v>10.600000000000053</c:v>
                </c:pt>
                <c:pt idx="69">
                  <c:v>11.200000000000054</c:v>
                </c:pt>
                <c:pt idx="70">
                  <c:v>11.800000000000054</c:v>
                </c:pt>
                <c:pt idx="71">
                  <c:v>12.400000000000055</c:v>
                </c:pt>
                <c:pt idx="72">
                  <c:v>13.000000000000057</c:v>
                </c:pt>
                <c:pt idx="73">
                  <c:v>13.600000000000058</c:v>
                </c:pt>
                <c:pt idx="74">
                  <c:v>14.200000000000058</c:v>
                </c:pt>
                <c:pt idx="75">
                  <c:v>14.80000000000006</c:v>
                </c:pt>
                <c:pt idx="76">
                  <c:v>15.40000000000006</c:v>
                </c:pt>
                <c:pt idx="77">
                  <c:v>16.100000000000062</c:v>
                </c:pt>
                <c:pt idx="78">
                  <c:v>16.700000000000063</c:v>
                </c:pt>
                <c:pt idx="79">
                  <c:v>17.30000000000006</c:v>
                </c:pt>
                <c:pt idx="80">
                  <c:v>17.900000000000063</c:v>
                </c:pt>
                <c:pt idx="81">
                  <c:v>18.500000000000064</c:v>
                </c:pt>
                <c:pt idx="82">
                  <c:v>19.100000000000065</c:v>
                </c:pt>
                <c:pt idx="83">
                  <c:v>19.800000000000065</c:v>
                </c:pt>
                <c:pt idx="84">
                  <c:v>20.400000000000066</c:v>
                </c:pt>
                <c:pt idx="85">
                  <c:v>21.000000000000068</c:v>
                </c:pt>
                <c:pt idx="86">
                  <c:v>21.70000000000007</c:v>
                </c:pt>
                <c:pt idx="87">
                  <c:v>22.300000000000068</c:v>
                </c:pt>
                <c:pt idx="88">
                  <c:v>22.90000000000007</c:v>
                </c:pt>
                <c:pt idx="89">
                  <c:v>23.600000000000072</c:v>
                </c:pt>
                <c:pt idx="90">
                  <c:v>24.200000000000074</c:v>
                </c:pt>
                <c:pt idx="91">
                  <c:v>24.80000000000007</c:v>
                </c:pt>
                <c:pt idx="92">
                  <c:v>25.400000000000073</c:v>
                </c:pt>
                <c:pt idx="93">
                  <c:v>26.000000000000075</c:v>
                </c:pt>
                <c:pt idx="94">
                  <c:v>26.600000000000076</c:v>
                </c:pt>
                <c:pt idx="95">
                  <c:v>27.200000000000077</c:v>
                </c:pt>
                <c:pt idx="96">
                  <c:v>27.80000000000008</c:v>
                </c:pt>
                <c:pt idx="97">
                  <c:v>28.400000000000077</c:v>
                </c:pt>
              </c:numCache>
            </c:numRef>
          </c:yVal>
          <c:smooth val="1"/>
        </c:ser>
        <c:ser>
          <c:idx val="3"/>
          <c:order val="3"/>
          <c:tx>
            <c:strRef>
              <c:f>Output!$K$10</c:f>
              <c:strCache>
                <c:ptCount val="1"/>
                <c:pt idx="0">
                  <c:v>Elevator Deflection, degrees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Output!$K$11:$K$108</c:f>
              <c:numCache>
                <c:ptCount val="98"/>
                <c:pt idx="0">
                  <c:v>33.629</c:v>
                </c:pt>
                <c:pt idx="1">
                  <c:v>32.928999999999995</c:v>
                </c:pt>
                <c:pt idx="2">
                  <c:v>32.129</c:v>
                </c:pt>
                <c:pt idx="3">
                  <c:v>31.428999999999995</c:v>
                </c:pt>
                <c:pt idx="4">
                  <c:v>30.728999999999992</c:v>
                </c:pt>
                <c:pt idx="5">
                  <c:v>30.028999999999993</c:v>
                </c:pt>
                <c:pt idx="6">
                  <c:v>29.42899999999999</c:v>
                </c:pt>
                <c:pt idx="7">
                  <c:v>28.728999999999992</c:v>
                </c:pt>
                <c:pt idx="8">
                  <c:v>28.12899999999999</c:v>
                </c:pt>
                <c:pt idx="9">
                  <c:v>27.52899999999999</c:v>
                </c:pt>
                <c:pt idx="10">
                  <c:v>26.828999999999986</c:v>
                </c:pt>
                <c:pt idx="11">
                  <c:v>26.22899999999999</c:v>
                </c:pt>
                <c:pt idx="12">
                  <c:v>25.628999999999987</c:v>
                </c:pt>
                <c:pt idx="13">
                  <c:v>25.028999999999986</c:v>
                </c:pt>
                <c:pt idx="14">
                  <c:v>24.428999999999984</c:v>
                </c:pt>
                <c:pt idx="15">
                  <c:v>23.928999999999984</c:v>
                </c:pt>
                <c:pt idx="16">
                  <c:v>23.328999999999983</c:v>
                </c:pt>
                <c:pt idx="17">
                  <c:v>22.72899999999998</c:v>
                </c:pt>
                <c:pt idx="18">
                  <c:v>22.12899999999998</c:v>
                </c:pt>
                <c:pt idx="19">
                  <c:v>21.52899999999998</c:v>
                </c:pt>
                <c:pt idx="20">
                  <c:v>21.02899999999998</c:v>
                </c:pt>
                <c:pt idx="21">
                  <c:v>20.428999999999977</c:v>
                </c:pt>
                <c:pt idx="22">
                  <c:v>19.82899999999998</c:v>
                </c:pt>
                <c:pt idx="23">
                  <c:v>19.228999999999978</c:v>
                </c:pt>
                <c:pt idx="24">
                  <c:v>18.728999999999978</c:v>
                </c:pt>
                <c:pt idx="25">
                  <c:v>18.128999999999976</c:v>
                </c:pt>
                <c:pt idx="26">
                  <c:v>17.528999999999975</c:v>
                </c:pt>
                <c:pt idx="27">
                  <c:v>17.028999999999975</c:v>
                </c:pt>
                <c:pt idx="28">
                  <c:v>16.428999999999974</c:v>
                </c:pt>
                <c:pt idx="29">
                  <c:v>15.928999999999972</c:v>
                </c:pt>
                <c:pt idx="30">
                  <c:v>15.328999999999972</c:v>
                </c:pt>
                <c:pt idx="31">
                  <c:v>14.82899999999997</c:v>
                </c:pt>
                <c:pt idx="32">
                  <c:v>14.22899999999997</c:v>
                </c:pt>
                <c:pt idx="33">
                  <c:v>13.728999999999969</c:v>
                </c:pt>
                <c:pt idx="34">
                  <c:v>13.128999999999968</c:v>
                </c:pt>
                <c:pt idx="35">
                  <c:v>12.528999999999968</c:v>
                </c:pt>
                <c:pt idx="36">
                  <c:v>12.028999999999966</c:v>
                </c:pt>
                <c:pt idx="37">
                  <c:v>11.428999999999967</c:v>
                </c:pt>
                <c:pt idx="38">
                  <c:v>10.928999999999965</c:v>
                </c:pt>
                <c:pt idx="39">
                  <c:v>10.328999999999965</c:v>
                </c:pt>
                <c:pt idx="40">
                  <c:v>9.828999999999963</c:v>
                </c:pt>
                <c:pt idx="41">
                  <c:v>9.228999999999964</c:v>
                </c:pt>
                <c:pt idx="42">
                  <c:v>8.628999999999962</c:v>
                </c:pt>
                <c:pt idx="43">
                  <c:v>8.12899999999996</c:v>
                </c:pt>
                <c:pt idx="44">
                  <c:v>7.528999999999961</c:v>
                </c:pt>
                <c:pt idx="45">
                  <c:v>7.02899999999996</c:v>
                </c:pt>
                <c:pt idx="46">
                  <c:v>6.4289999999999585</c:v>
                </c:pt>
                <c:pt idx="47">
                  <c:v>5.828999999999958</c:v>
                </c:pt>
                <c:pt idx="48">
                  <c:v>5.328999999999957</c:v>
                </c:pt>
                <c:pt idx="49">
                  <c:v>4.728999999999957</c:v>
                </c:pt>
                <c:pt idx="50">
                  <c:v>4.228999999999956</c:v>
                </c:pt>
                <c:pt idx="51">
                  <c:v>3.628999999999955</c:v>
                </c:pt>
                <c:pt idx="52">
                  <c:v>3.028999999999954</c:v>
                </c:pt>
                <c:pt idx="53">
                  <c:v>2.5289999999999533</c:v>
                </c:pt>
                <c:pt idx="54">
                  <c:v>1.9289999999999525</c:v>
                </c:pt>
                <c:pt idx="55">
                  <c:v>1.3289999999999527</c:v>
                </c:pt>
                <c:pt idx="56">
                  <c:v>0.7289999999999528</c:v>
                </c:pt>
                <c:pt idx="57">
                  <c:v>0.22899999999995277</c:v>
                </c:pt>
                <c:pt idx="58">
                  <c:v>-0.37100000000004724</c:v>
                </c:pt>
                <c:pt idx="59">
                  <c:v>-0.9710000000000474</c:v>
                </c:pt>
                <c:pt idx="60">
                  <c:v>-1.4710000000000472</c:v>
                </c:pt>
                <c:pt idx="61">
                  <c:v>-2.0710000000000472</c:v>
                </c:pt>
                <c:pt idx="62">
                  <c:v>-2.671000000000048</c:v>
                </c:pt>
                <c:pt idx="63">
                  <c:v>-3.2710000000000488</c:v>
                </c:pt>
                <c:pt idx="64">
                  <c:v>-3.8710000000000493</c:v>
                </c:pt>
                <c:pt idx="65">
                  <c:v>-4.37100000000005</c:v>
                </c:pt>
                <c:pt idx="66">
                  <c:v>-5.071000000000051</c:v>
                </c:pt>
                <c:pt idx="67">
                  <c:v>-5.671000000000052</c:v>
                </c:pt>
                <c:pt idx="68">
                  <c:v>-6.171000000000053</c:v>
                </c:pt>
                <c:pt idx="69">
                  <c:v>-6.771000000000053</c:v>
                </c:pt>
                <c:pt idx="70">
                  <c:v>-7.371000000000055</c:v>
                </c:pt>
                <c:pt idx="71">
                  <c:v>-7.971000000000055</c:v>
                </c:pt>
                <c:pt idx="72">
                  <c:v>-8.571000000000057</c:v>
                </c:pt>
                <c:pt idx="73">
                  <c:v>-9.171000000000056</c:v>
                </c:pt>
                <c:pt idx="74">
                  <c:v>-9.771000000000058</c:v>
                </c:pt>
                <c:pt idx="75">
                  <c:v>-10.371000000000059</c:v>
                </c:pt>
                <c:pt idx="76">
                  <c:v>-10.971000000000059</c:v>
                </c:pt>
                <c:pt idx="77">
                  <c:v>-11.67100000000006</c:v>
                </c:pt>
                <c:pt idx="78">
                  <c:v>-12.271000000000061</c:v>
                </c:pt>
                <c:pt idx="79">
                  <c:v>-12.871000000000063</c:v>
                </c:pt>
                <c:pt idx="80">
                  <c:v>-13.471000000000062</c:v>
                </c:pt>
                <c:pt idx="81">
                  <c:v>-14.071000000000064</c:v>
                </c:pt>
                <c:pt idx="82">
                  <c:v>-14.671000000000065</c:v>
                </c:pt>
                <c:pt idx="83">
                  <c:v>-15.371000000000066</c:v>
                </c:pt>
                <c:pt idx="84">
                  <c:v>-15.971000000000066</c:v>
                </c:pt>
                <c:pt idx="85">
                  <c:v>-16.57100000000007</c:v>
                </c:pt>
                <c:pt idx="86">
                  <c:v>-17.27100000000007</c:v>
                </c:pt>
                <c:pt idx="87">
                  <c:v>-17.87100000000007</c:v>
                </c:pt>
                <c:pt idx="88">
                  <c:v>-18.47100000000007</c:v>
                </c:pt>
                <c:pt idx="89">
                  <c:v>-19.17100000000007</c:v>
                </c:pt>
                <c:pt idx="90">
                  <c:v>-19.771000000000072</c:v>
                </c:pt>
                <c:pt idx="91">
                  <c:v>-20.371000000000073</c:v>
                </c:pt>
                <c:pt idx="92">
                  <c:v>-20.971000000000075</c:v>
                </c:pt>
                <c:pt idx="93">
                  <c:v>-21.571000000000073</c:v>
                </c:pt>
                <c:pt idx="94">
                  <c:v>-22.171000000000074</c:v>
                </c:pt>
                <c:pt idx="95">
                  <c:v>-22.771000000000075</c:v>
                </c:pt>
                <c:pt idx="96">
                  <c:v>-23.371000000000077</c:v>
                </c:pt>
                <c:pt idx="97">
                  <c:v>-23.871000000000077</c:v>
                </c:pt>
              </c:numCache>
            </c:numRef>
          </c:yVal>
          <c:smooth val="1"/>
        </c:ser>
        <c:axId val="11727927"/>
        <c:axId val="38442480"/>
      </c:scatterChart>
      <c:valAx>
        <c:axId val="117279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42480"/>
        <c:crosses val="autoZero"/>
        <c:crossBetween val="midCat"/>
        <c:dispUnits/>
      </c:valAx>
      <c:valAx>
        <c:axId val="384424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27927"/>
        <c:crosses val="autoZero"/>
        <c:crossBetween val="midCat"/>
        <c:dispUnits/>
      </c:valAx>
      <c:spPr>
        <a:solidFill>
          <a:srgbClr val="FFFFFF"/>
        </a:solidFill>
        <a:ln w="3175">
          <a:noFill/>
        </a:ln>
      </c:spPr>
    </c:plotArea>
    <c:legend>
      <c:legendPos val="r"/>
      <c:layout>
        <c:manualLayout>
          <c:xMode val="edge"/>
          <c:yMode val="edge"/>
          <c:x val="0.41775"/>
          <c:y val="0.73725"/>
          <c:w val="0.2045"/>
          <c:h val="0.194"/>
        </c:manualLayout>
      </c:layout>
      <c:overlay val="0"/>
      <c:spPr>
        <a:solidFill>
          <a:srgbClr val="FFFFFF"/>
        </a:solid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9755"/>
          <c:h val="0.98725"/>
        </c:manualLayout>
      </c:layout>
      <c:scatterChart>
        <c:scatterStyle val="smoothMarker"/>
        <c:varyColors val="0"/>
        <c:ser>
          <c:idx val="0"/>
          <c:order val="0"/>
          <c:tx>
            <c:strRef>
              <c:f>Output!$H$10</c:f>
              <c:strCache>
                <c:ptCount val="1"/>
                <c:pt idx="0">
                  <c:v>Aft Leadout Length, 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Output!$H$11:$H$108</c:f>
              <c:numCache>
                <c:ptCount val="98"/>
                <c:pt idx="0">
                  <c:v>30.755549970326346</c:v>
                </c:pt>
                <c:pt idx="1">
                  <c:v>30.72069914552412</c:v>
                </c:pt>
                <c:pt idx="2">
                  <c:v>30.684605139533115</c:v>
                </c:pt>
                <c:pt idx="3">
                  <c:v>30.64852372331783</c:v>
                </c:pt>
                <c:pt idx="4">
                  <c:v>30.61356495899645</c:v>
                </c:pt>
                <c:pt idx="5">
                  <c:v>30.577612636506647</c:v>
                </c:pt>
                <c:pt idx="6">
                  <c:v>30.540999267568562</c:v>
                </c:pt>
                <c:pt idx="7">
                  <c:v>30.505758270181392</c:v>
                </c:pt>
                <c:pt idx="8">
                  <c:v>30.470618013363282</c:v>
                </c:pt>
                <c:pt idx="9">
                  <c:v>30.433968281759693</c:v>
                </c:pt>
                <c:pt idx="10">
                  <c:v>30.39778049904328</c:v>
                </c:pt>
                <c:pt idx="11">
                  <c:v>30.36229051002268</c:v>
                </c:pt>
                <c:pt idx="12">
                  <c:v>30.325650696069832</c:v>
                </c:pt>
                <c:pt idx="13">
                  <c:v>30.290012997269365</c:v>
                </c:pt>
                <c:pt idx="14">
                  <c:v>30.253393408083348</c:v>
                </c:pt>
                <c:pt idx="15">
                  <c:v>30.218050896546067</c:v>
                </c:pt>
                <c:pt idx="16">
                  <c:v>30.181877438761823</c:v>
                </c:pt>
                <c:pt idx="17">
                  <c:v>30.144892653457397</c:v>
                </c:pt>
                <c:pt idx="18">
                  <c:v>30.109500459616577</c:v>
                </c:pt>
                <c:pt idx="19">
                  <c:v>30.073429858301964</c:v>
                </c:pt>
                <c:pt idx="20">
                  <c:v>30.03669822100143</c:v>
                </c:pt>
                <c:pt idx="21">
                  <c:v>29.999323298912316</c:v>
                </c:pt>
                <c:pt idx="22">
                  <c:v>29.96132321804954</c:v>
                </c:pt>
                <c:pt idx="23">
                  <c:v>29.925308754834926</c:v>
                </c:pt>
                <c:pt idx="24">
                  <c:v>29.888781141570885</c:v>
                </c:pt>
                <c:pt idx="25">
                  <c:v>29.851755975162416</c:v>
                </c:pt>
                <c:pt idx="26">
                  <c:v>29.814249121098076</c:v>
                </c:pt>
                <c:pt idx="27">
                  <c:v>29.776276709251366</c:v>
                </c:pt>
                <c:pt idx="28">
                  <c:v>29.740614070529926</c:v>
                </c:pt>
                <c:pt idx="29">
                  <c:v>29.701790305432304</c:v>
                </c:pt>
                <c:pt idx="30">
                  <c:v>29.665366059655657</c:v>
                </c:pt>
                <c:pt idx="31">
                  <c:v>29.62859609644689</c:v>
                </c:pt>
                <c:pt idx="32">
                  <c:v>29.5914942997884</c:v>
                </c:pt>
                <c:pt idx="33">
                  <c:v>29.554074729848377</c:v>
                </c:pt>
                <c:pt idx="34">
                  <c:v>29.516351619320247</c:v>
                </c:pt>
                <c:pt idx="35">
                  <c:v>29.478339369648346</c:v>
                </c:pt>
                <c:pt idx="36">
                  <c:v>29.440052547137636</c:v>
                </c:pt>
                <c:pt idx="37">
                  <c:v>29.40150587894553</c:v>
                </c:pt>
                <c:pt idx="38">
                  <c:v>29.362714248953644</c:v>
                </c:pt>
                <c:pt idx="39">
                  <c:v>29.32369269351759</c:v>
                </c:pt>
                <c:pt idx="40">
                  <c:v>29.287481849704196</c:v>
                </c:pt>
                <c:pt idx="41">
                  <c:v>29.2480609324197</c:v>
                </c:pt>
                <c:pt idx="42">
                  <c:v>29.208454874631926</c:v>
                </c:pt>
                <c:pt idx="43">
                  <c:v>29.171744592028087</c:v>
                </c:pt>
                <c:pt idx="44">
                  <c:v>29.13182642818112</c:v>
                </c:pt>
                <c:pt idx="45">
                  <c:v>29.09485497400884</c:v>
                </c:pt>
                <c:pt idx="46">
                  <c:v>29.05468326524107</c:v>
                </c:pt>
                <c:pt idx="47">
                  <c:v>29.0144031367701</c:v>
                </c:pt>
                <c:pt idx="48">
                  <c:v>28.9771392330836</c:v>
                </c:pt>
                <c:pt idx="49">
                  <c:v>28.93669614863548</c:v>
                </c:pt>
                <c:pt idx="50">
                  <c:v>28.89930967850112</c:v>
                </c:pt>
                <c:pt idx="51">
                  <c:v>28.858764162432436</c:v>
                </c:pt>
                <c:pt idx="52">
                  <c:v>28.818189517765514</c:v>
                </c:pt>
                <c:pt idx="53">
                  <c:v>28.78072451997375</c:v>
                </c:pt>
                <c:pt idx="54">
                  <c:v>28.740140644197393</c:v>
                </c:pt>
                <c:pt idx="55">
                  <c:v>28.699576435141186</c:v>
                </c:pt>
                <c:pt idx="56">
                  <c:v>28.65904871771212</c:v>
                </c:pt>
                <c:pt idx="57">
                  <c:v>28.621685504412905</c:v>
                </c:pt>
                <c:pt idx="58">
                  <c:v>28.58127545376833</c:v>
                </c:pt>
                <c:pt idx="59">
                  <c:v>28.540951373773122</c:v>
                </c:pt>
                <c:pt idx="60">
                  <c:v>28.500730271383762</c:v>
                </c:pt>
                <c:pt idx="61">
                  <c:v>28.46062918264356</c:v>
                </c:pt>
                <c:pt idx="62">
                  <c:v>28.420665165374743</c:v>
                </c:pt>
                <c:pt idx="63">
                  <c:v>28.377799868142436</c:v>
                </c:pt>
                <c:pt idx="64">
                  <c:v>28.338175095447518</c:v>
                </c:pt>
                <c:pt idx="65">
                  <c:v>28.298739936688644</c:v>
                </c:pt>
                <c:pt idx="66">
                  <c:v>28.256502934794668</c:v>
                </c:pt>
                <c:pt idx="67">
                  <c:v>28.214526929756964</c:v>
                </c:pt>
                <c:pt idx="68">
                  <c:v>28.175801493063027</c:v>
                </c:pt>
                <c:pt idx="69">
                  <c:v>28.134388835115995</c:v>
                </c:pt>
                <c:pt idx="70">
                  <c:v>28.093299291151876</c:v>
                </c:pt>
                <c:pt idx="71">
                  <c:v>28.049657293695446</c:v>
                </c:pt>
                <c:pt idx="72">
                  <c:v>28.009304045042096</c:v>
                </c:pt>
                <c:pt idx="73">
                  <c:v>27.96933840123719</c:v>
                </c:pt>
                <c:pt idx="74">
                  <c:v>27.926971811621353</c:v>
                </c:pt>
                <c:pt idx="75">
                  <c:v>27.885099461596205</c:v>
                </c:pt>
                <c:pt idx="76">
                  <c:v>27.843746589600336</c:v>
                </c:pt>
                <c:pt idx="77">
                  <c:v>27.800237649256076</c:v>
                </c:pt>
                <c:pt idx="78">
                  <c:v>27.760037471354327</c:v>
                </c:pt>
                <c:pt idx="79">
                  <c:v>27.717814319406294</c:v>
                </c:pt>
                <c:pt idx="80">
                  <c:v>27.673727673010347</c:v>
                </c:pt>
                <c:pt idx="81">
                  <c:v>27.632994862842146</c:v>
                </c:pt>
                <c:pt idx="82">
                  <c:v>27.590557081957634</c:v>
                </c:pt>
                <c:pt idx="83">
                  <c:v>27.546604198726016</c:v>
                </c:pt>
                <c:pt idx="84">
                  <c:v>27.50605489624081</c:v>
                </c:pt>
                <c:pt idx="85">
                  <c:v>27.461881733702405</c:v>
                </c:pt>
                <c:pt idx="86">
                  <c:v>27.418962112370412</c:v>
                </c:pt>
                <c:pt idx="87">
                  <c:v>27.377339767479707</c:v>
                </c:pt>
                <c:pt idx="88">
                  <c:v>27.33289670688807</c:v>
                </c:pt>
                <c:pt idx="89">
                  <c:v>27.290146310053654</c:v>
                </c:pt>
                <c:pt idx="90">
                  <c:v>27.24723448854172</c:v>
                </c:pt>
                <c:pt idx="91">
                  <c:v>27.204486644961833</c:v>
                </c:pt>
                <c:pt idx="92">
                  <c:v>27.160548374493104</c:v>
                </c:pt>
                <c:pt idx="93">
                  <c:v>27.117728094121862</c:v>
                </c:pt>
                <c:pt idx="94">
                  <c:v>27.074988453155182</c:v>
                </c:pt>
                <c:pt idx="95">
                  <c:v>27.03186730200434</c:v>
                </c:pt>
                <c:pt idx="96">
                  <c:v>26.988631552684932</c:v>
                </c:pt>
                <c:pt idx="97">
                  <c:v>26.945536478095924</c:v>
                </c:pt>
              </c:numCache>
            </c:numRef>
          </c:yVal>
          <c:smooth val="1"/>
        </c:ser>
        <c:ser>
          <c:idx val="1"/>
          <c:order val="1"/>
          <c:tx>
            <c:strRef>
              <c:f>Output!$I$10</c:f>
              <c:strCache>
                <c:ptCount val="1"/>
                <c:pt idx="0">
                  <c:v>Bellcrank Deflection, degrees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Output!$I$11:$I$108</c:f>
              <c:numCache>
                <c:ptCount val="98"/>
                <c:pt idx="0">
                  <c:v>-72.15388888888879</c:v>
                </c:pt>
                <c:pt idx="1">
                  <c:v>-69.11277777777752</c:v>
                </c:pt>
                <c:pt idx="2">
                  <c:v>-66.33999999999962</c:v>
                </c:pt>
                <c:pt idx="3">
                  <c:v>-63.83555555555505</c:v>
                </c:pt>
                <c:pt idx="4">
                  <c:v>-61.599444444443826</c:v>
                </c:pt>
                <c:pt idx="5">
                  <c:v>-59.45277777777706</c:v>
                </c:pt>
                <c:pt idx="6">
                  <c:v>-57.395555555554736</c:v>
                </c:pt>
                <c:pt idx="7">
                  <c:v>-55.51722222222144</c:v>
                </c:pt>
                <c:pt idx="8">
                  <c:v>-53.72833333333259</c:v>
                </c:pt>
                <c:pt idx="9">
                  <c:v>-51.939444444443744</c:v>
                </c:pt>
                <c:pt idx="10">
                  <c:v>-50.239999999999334</c:v>
                </c:pt>
                <c:pt idx="11">
                  <c:v>-48.62999999999937</c:v>
                </c:pt>
                <c:pt idx="12">
                  <c:v>-47.01999999999941</c:v>
                </c:pt>
                <c:pt idx="13">
                  <c:v>-45.49944444444389</c:v>
                </c:pt>
                <c:pt idx="14">
                  <c:v>-43.97888888888837</c:v>
                </c:pt>
                <c:pt idx="15">
                  <c:v>-42.54777777777729</c:v>
                </c:pt>
                <c:pt idx="16">
                  <c:v>-41.11666666666621</c:v>
                </c:pt>
                <c:pt idx="17">
                  <c:v>-39.68555555555513</c:v>
                </c:pt>
                <c:pt idx="18">
                  <c:v>-38.34388888888849</c:v>
                </c:pt>
                <c:pt idx="19">
                  <c:v>-37.00222222222186</c:v>
                </c:pt>
                <c:pt idx="20">
                  <c:v>-35.66055555555522</c:v>
                </c:pt>
                <c:pt idx="21">
                  <c:v>-34.31888888888859</c:v>
                </c:pt>
                <c:pt idx="22">
                  <c:v>-32.977222222221954</c:v>
                </c:pt>
                <c:pt idx="23">
                  <c:v>-31.724999999999756</c:v>
                </c:pt>
                <c:pt idx="24">
                  <c:v>-30.472777777777562</c:v>
                </c:pt>
                <c:pt idx="25">
                  <c:v>-29.220555555555368</c:v>
                </c:pt>
                <c:pt idx="26">
                  <c:v>-27.96833333333315</c:v>
                </c:pt>
                <c:pt idx="27">
                  <c:v>-26.716111111110912</c:v>
                </c:pt>
                <c:pt idx="28">
                  <c:v>-25.553333333333118</c:v>
                </c:pt>
                <c:pt idx="29">
                  <c:v>-24.30111111111088</c:v>
                </c:pt>
                <c:pt idx="30">
                  <c:v>-23.138333333333087</c:v>
                </c:pt>
                <c:pt idx="31">
                  <c:v>-21.975555555555296</c:v>
                </c:pt>
                <c:pt idx="32">
                  <c:v>-20.8127777777775</c:v>
                </c:pt>
                <c:pt idx="33">
                  <c:v>-19.64999999999971</c:v>
                </c:pt>
                <c:pt idx="34">
                  <c:v>-18.487222222221916</c:v>
                </c:pt>
                <c:pt idx="35">
                  <c:v>-17.324444444444126</c:v>
                </c:pt>
                <c:pt idx="36">
                  <c:v>-16.16166666666633</c:v>
                </c:pt>
                <c:pt idx="37">
                  <c:v>-14.998888888888539</c:v>
                </c:pt>
                <c:pt idx="38">
                  <c:v>-13.836111111110755</c:v>
                </c:pt>
                <c:pt idx="39">
                  <c:v>-12.673333333332984</c:v>
                </c:pt>
                <c:pt idx="40">
                  <c:v>-11.599999999999655</c:v>
                </c:pt>
                <c:pt idx="41">
                  <c:v>-10.437222222221884</c:v>
                </c:pt>
                <c:pt idx="42">
                  <c:v>-9.27444444444411</c:v>
                </c:pt>
                <c:pt idx="43">
                  <c:v>-8.201111111110784</c:v>
                </c:pt>
                <c:pt idx="44">
                  <c:v>-7.03833333333301</c:v>
                </c:pt>
                <c:pt idx="45">
                  <c:v>-5.964999999999672</c:v>
                </c:pt>
                <c:pt idx="46">
                  <c:v>-4.802222222221889</c:v>
                </c:pt>
                <c:pt idx="47">
                  <c:v>-3.639444444444107</c:v>
                </c:pt>
                <c:pt idx="48">
                  <c:v>-2.566111111110774</c:v>
                </c:pt>
                <c:pt idx="49">
                  <c:v>-1.403333333332996</c:v>
                </c:pt>
                <c:pt idx="50">
                  <c:v>-0.3299999999996614</c:v>
                </c:pt>
                <c:pt idx="51">
                  <c:v>0.8327777777781175</c:v>
                </c:pt>
                <c:pt idx="52">
                  <c:v>1.9955555555558966</c:v>
                </c:pt>
                <c:pt idx="53">
                  <c:v>3.0688888888892296</c:v>
                </c:pt>
                <c:pt idx="54">
                  <c:v>4.23166666666701</c:v>
                </c:pt>
                <c:pt idx="55">
                  <c:v>5.394444444444792</c:v>
                </c:pt>
                <c:pt idx="56">
                  <c:v>6.557222222222575</c:v>
                </c:pt>
                <c:pt idx="57">
                  <c:v>7.630555555555907</c:v>
                </c:pt>
                <c:pt idx="58">
                  <c:v>8.79333333333368</c:v>
                </c:pt>
                <c:pt idx="59">
                  <c:v>9.956111111111452</c:v>
                </c:pt>
                <c:pt idx="60">
                  <c:v>11.118888888889224</c:v>
                </c:pt>
                <c:pt idx="61">
                  <c:v>12.281666666666997</c:v>
                </c:pt>
                <c:pt idx="62">
                  <c:v>13.444444444444768</c:v>
                </c:pt>
                <c:pt idx="63">
                  <c:v>14.696666666666992</c:v>
                </c:pt>
                <c:pt idx="64">
                  <c:v>15.859444444444785</c:v>
                </c:pt>
                <c:pt idx="65">
                  <c:v>17.022222222222577</c:v>
                </c:pt>
                <c:pt idx="66">
                  <c:v>18.274444444444814</c:v>
                </c:pt>
                <c:pt idx="67">
                  <c:v>19.526666666667055</c:v>
                </c:pt>
                <c:pt idx="68">
                  <c:v>20.689444444444845</c:v>
                </c:pt>
                <c:pt idx="69">
                  <c:v>21.941666666667086</c:v>
                </c:pt>
                <c:pt idx="70">
                  <c:v>23.193888888889322</c:v>
                </c:pt>
                <c:pt idx="71">
                  <c:v>24.53555555555601</c:v>
                </c:pt>
                <c:pt idx="72">
                  <c:v>25.787777777778246</c:v>
                </c:pt>
                <c:pt idx="73">
                  <c:v>27.040000000000486</c:v>
                </c:pt>
                <c:pt idx="74">
                  <c:v>28.38166666666717</c:v>
                </c:pt>
                <c:pt idx="75">
                  <c:v>29.723333333333812</c:v>
                </c:pt>
                <c:pt idx="76">
                  <c:v>31.065000000000445</c:v>
                </c:pt>
                <c:pt idx="77">
                  <c:v>32.496111111111524</c:v>
                </c:pt>
                <c:pt idx="78">
                  <c:v>33.837777777778165</c:v>
                </c:pt>
                <c:pt idx="79">
                  <c:v>35.268888888889244</c:v>
                </c:pt>
                <c:pt idx="80">
                  <c:v>36.78944444444476</c:v>
                </c:pt>
                <c:pt idx="81">
                  <c:v>38.22055555555584</c:v>
                </c:pt>
                <c:pt idx="82">
                  <c:v>39.74111111111136</c:v>
                </c:pt>
                <c:pt idx="83">
                  <c:v>41.35111111111132</c:v>
                </c:pt>
                <c:pt idx="84">
                  <c:v>42.87166666666685</c:v>
                </c:pt>
                <c:pt idx="85">
                  <c:v>44.57111111111125</c:v>
                </c:pt>
                <c:pt idx="86">
                  <c:v>46.27055555555566</c:v>
                </c:pt>
                <c:pt idx="87">
                  <c:v>47.97000000000006</c:v>
                </c:pt>
                <c:pt idx="88">
                  <c:v>49.84833333333336</c:v>
                </c:pt>
                <c:pt idx="89">
                  <c:v>51.726666666666645</c:v>
                </c:pt>
                <c:pt idx="90">
                  <c:v>53.69444444444438</c:v>
                </c:pt>
                <c:pt idx="91">
                  <c:v>55.75166666666655</c:v>
                </c:pt>
                <c:pt idx="92">
                  <c:v>57.98777777777766</c:v>
                </c:pt>
                <c:pt idx="93">
                  <c:v>60.313333333333325</c:v>
                </c:pt>
                <c:pt idx="94">
                  <c:v>62.81777777777789</c:v>
                </c:pt>
                <c:pt idx="95">
                  <c:v>65.59055555555581</c:v>
                </c:pt>
                <c:pt idx="96">
                  <c:v>68.72111111111151</c:v>
                </c:pt>
                <c:pt idx="97">
                  <c:v>72.38833333333392</c:v>
                </c:pt>
              </c:numCache>
            </c:numRef>
          </c:yVal>
          <c:smooth val="1"/>
        </c:ser>
        <c:ser>
          <c:idx val="2"/>
          <c:order val="2"/>
          <c:tx>
            <c:strRef>
              <c:f>Output!$J$10</c:f>
              <c:strCache>
                <c:ptCount val="1"/>
                <c:pt idx="0">
                  <c:v>Flap Deflection, degrees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Output!$J$11:$J$108</c:f>
              <c:numCache>
                <c:ptCount val="98"/>
                <c:pt idx="0">
                  <c:v>-29.1</c:v>
                </c:pt>
                <c:pt idx="1">
                  <c:v>-28.4</c:v>
                </c:pt>
                <c:pt idx="2">
                  <c:v>-27.7</c:v>
                </c:pt>
                <c:pt idx="3">
                  <c:v>-27</c:v>
                </c:pt>
                <c:pt idx="4">
                  <c:v>-26.3</c:v>
                </c:pt>
                <c:pt idx="5">
                  <c:v>-25.6</c:v>
                </c:pt>
                <c:pt idx="6">
                  <c:v>-25</c:v>
                </c:pt>
                <c:pt idx="7">
                  <c:v>-24.3</c:v>
                </c:pt>
                <c:pt idx="8">
                  <c:v>-23.7</c:v>
                </c:pt>
                <c:pt idx="9">
                  <c:v>-23.1</c:v>
                </c:pt>
                <c:pt idx="10">
                  <c:v>-22.4</c:v>
                </c:pt>
                <c:pt idx="11">
                  <c:v>-21.8</c:v>
                </c:pt>
                <c:pt idx="12">
                  <c:v>-21.2</c:v>
                </c:pt>
                <c:pt idx="13">
                  <c:v>-20.6</c:v>
                </c:pt>
                <c:pt idx="14">
                  <c:v>-20</c:v>
                </c:pt>
                <c:pt idx="15">
                  <c:v>-19.5</c:v>
                </c:pt>
                <c:pt idx="16">
                  <c:v>-18.9</c:v>
                </c:pt>
                <c:pt idx="17">
                  <c:v>-18.3</c:v>
                </c:pt>
                <c:pt idx="18">
                  <c:v>-17.7</c:v>
                </c:pt>
                <c:pt idx="19">
                  <c:v>-17.1</c:v>
                </c:pt>
                <c:pt idx="20">
                  <c:v>-16.6</c:v>
                </c:pt>
                <c:pt idx="21">
                  <c:v>-16</c:v>
                </c:pt>
                <c:pt idx="22">
                  <c:v>-15.4</c:v>
                </c:pt>
                <c:pt idx="23">
                  <c:v>-14.8</c:v>
                </c:pt>
                <c:pt idx="24">
                  <c:v>-14.3</c:v>
                </c:pt>
                <c:pt idx="25">
                  <c:v>-13.7</c:v>
                </c:pt>
                <c:pt idx="26">
                  <c:v>-13.1</c:v>
                </c:pt>
                <c:pt idx="27">
                  <c:v>-12.6</c:v>
                </c:pt>
                <c:pt idx="28">
                  <c:v>-12</c:v>
                </c:pt>
                <c:pt idx="29">
                  <c:v>-11.5</c:v>
                </c:pt>
                <c:pt idx="30">
                  <c:v>-10.9</c:v>
                </c:pt>
                <c:pt idx="31">
                  <c:v>-10.4</c:v>
                </c:pt>
                <c:pt idx="32">
                  <c:v>-9.799999999999969</c:v>
                </c:pt>
                <c:pt idx="33">
                  <c:v>-9.299999999999969</c:v>
                </c:pt>
                <c:pt idx="34">
                  <c:v>-8.699999999999967</c:v>
                </c:pt>
                <c:pt idx="35">
                  <c:v>-8.099999999999968</c:v>
                </c:pt>
                <c:pt idx="36">
                  <c:v>-7.599999999999966</c:v>
                </c:pt>
                <c:pt idx="37">
                  <c:v>-6.999999999999965</c:v>
                </c:pt>
                <c:pt idx="38">
                  <c:v>-6.4999999999999645</c:v>
                </c:pt>
                <c:pt idx="39">
                  <c:v>-5.899999999999964</c:v>
                </c:pt>
                <c:pt idx="40">
                  <c:v>-5.399999999999963</c:v>
                </c:pt>
                <c:pt idx="41">
                  <c:v>-4.7999999999999625</c:v>
                </c:pt>
                <c:pt idx="42">
                  <c:v>-4.199999999999961</c:v>
                </c:pt>
                <c:pt idx="43">
                  <c:v>-3.6999999999999607</c:v>
                </c:pt>
                <c:pt idx="44">
                  <c:v>-3.0999999999999597</c:v>
                </c:pt>
                <c:pt idx="45">
                  <c:v>-2.5999999999999592</c:v>
                </c:pt>
                <c:pt idx="46">
                  <c:v>-1.9999999999999583</c:v>
                </c:pt>
                <c:pt idx="47">
                  <c:v>-1.3999999999999582</c:v>
                </c:pt>
                <c:pt idx="48">
                  <c:v>-0.8999999999999585</c:v>
                </c:pt>
                <c:pt idx="49">
                  <c:v>-0.29999999999995836</c:v>
                </c:pt>
                <c:pt idx="50">
                  <c:v>0.20000000000004162</c:v>
                </c:pt>
                <c:pt idx="51">
                  <c:v>0.8000000000000418</c:v>
                </c:pt>
                <c:pt idx="52">
                  <c:v>1.4000000000000414</c:v>
                </c:pt>
                <c:pt idx="53">
                  <c:v>1.9000000000000417</c:v>
                </c:pt>
                <c:pt idx="54">
                  <c:v>2.5000000000000426</c:v>
                </c:pt>
                <c:pt idx="55">
                  <c:v>3.100000000000043</c:v>
                </c:pt>
                <c:pt idx="56">
                  <c:v>3.700000000000044</c:v>
                </c:pt>
                <c:pt idx="57">
                  <c:v>4.200000000000045</c:v>
                </c:pt>
                <c:pt idx="58">
                  <c:v>4.800000000000046</c:v>
                </c:pt>
                <c:pt idx="59">
                  <c:v>5.4000000000000465</c:v>
                </c:pt>
                <c:pt idx="60">
                  <c:v>5.900000000000047</c:v>
                </c:pt>
                <c:pt idx="61">
                  <c:v>6.500000000000048</c:v>
                </c:pt>
                <c:pt idx="62">
                  <c:v>7.100000000000049</c:v>
                </c:pt>
                <c:pt idx="63">
                  <c:v>7.700000000000049</c:v>
                </c:pt>
                <c:pt idx="64">
                  <c:v>8.30000000000005</c:v>
                </c:pt>
                <c:pt idx="65">
                  <c:v>8.80000000000005</c:v>
                </c:pt>
                <c:pt idx="66">
                  <c:v>9.500000000000052</c:v>
                </c:pt>
                <c:pt idx="67">
                  <c:v>10.100000000000053</c:v>
                </c:pt>
                <c:pt idx="68">
                  <c:v>10.600000000000053</c:v>
                </c:pt>
                <c:pt idx="69">
                  <c:v>11.200000000000054</c:v>
                </c:pt>
                <c:pt idx="70">
                  <c:v>11.800000000000054</c:v>
                </c:pt>
                <c:pt idx="71">
                  <c:v>12.400000000000055</c:v>
                </c:pt>
                <c:pt idx="72">
                  <c:v>13.000000000000057</c:v>
                </c:pt>
                <c:pt idx="73">
                  <c:v>13.600000000000058</c:v>
                </c:pt>
                <c:pt idx="74">
                  <c:v>14.200000000000058</c:v>
                </c:pt>
                <c:pt idx="75">
                  <c:v>14.80000000000006</c:v>
                </c:pt>
                <c:pt idx="76">
                  <c:v>15.40000000000006</c:v>
                </c:pt>
                <c:pt idx="77">
                  <c:v>16.100000000000062</c:v>
                </c:pt>
                <c:pt idx="78">
                  <c:v>16.700000000000063</c:v>
                </c:pt>
                <c:pt idx="79">
                  <c:v>17.30000000000006</c:v>
                </c:pt>
                <c:pt idx="80">
                  <c:v>17.900000000000063</c:v>
                </c:pt>
                <c:pt idx="81">
                  <c:v>18.500000000000064</c:v>
                </c:pt>
                <c:pt idx="82">
                  <c:v>19.100000000000065</c:v>
                </c:pt>
                <c:pt idx="83">
                  <c:v>19.800000000000065</c:v>
                </c:pt>
                <c:pt idx="84">
                  <c:v>20.400000000000066</c:v>
                </c:pt>
                <c:pt idx="85">
                  <c:v>21.000000000000068</c:v>
                </c:pt>
                <c:pt idx="86">
                  <c:v>21.70000000000007</c:v>
                </c:pt>
                <c:pt idx="87">
                  <c:v>22.300000000000068</c:v>
                </c:pt>
                <c:pt idx="88">
                  <c:v>22.90000000000007</c:v>
                </c:pt>
                <c:pt idx="89">
                  <c:v>23.600000000000072</c:v>
                </c:pt>
                <c:pt idx="90">
                  <c:v>24.200000000000074</c:v>
                </c:pt>
                <c:pt idx="91">
                  <c:v>24.80000000000007</c:v>
                </c:pt>
                <c:pt idx="92">
                  <c:v>25.400000000000073</c:v>
                </c:pt>
                <c:pt idx="93">
                  <c:v>26.000000000000075</c:v>
                </c:pt>
                <c:pt idx="94">
                  <c:v>26.600000000000076</c:v>
                </c:pt>
                <c:pt idx="95">
                  <c:v>27.200000000000077</c:v>
                </c:pt>
                <c:pt idx="96">
                  <c:v>27.80000000000008</c:v>
                </c:pt>
                <c:pt idx="97">
                  <c:v>28.400000000000077</c:v>
                </c:pt>
              </c:numCache>
            </c:numRef>
          </c:yVal>
          <c:smooth val="1"/>
        </c:ser>
        <c:ser>
          <c:idx val="3"/>
          <c:order val="3"/>
          <c:tx>
            <c:strRef>
              <c:f>Output!$K$10</c:f>
              <c:strCache>
                <c:ptCount val="1"/>
                <c:pt idx="0">
                  <c:v>Elevator Deflection, degrees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Output!$K$11:$K$108</c:f>
              <c:numCache>
                <c:ptCount val="98"/>
                <c:pt idx="0">
                  <c:v>33.629</c:v>
                </c:pt>
                <c:pt idx="1">
                  <c:v>32.928999999999995</c:v>
                </c:pt>
                <c:pt idx="2">
                  <c:v>32.129</c:v>
                </c:pt>
                <c:pt idx="3">
                  <c:v>31.428999999999995</c:v>
                </c:pt>
                <c:pt idx="4">
                  <c:v>30.728999999999992</c:v>
                </c:pt>
                <c:pt idx="5">
                  <c:v>30.028999999999993</c:v>
                </c:pt>
                <c:pt idx="6">
                  <c:v>29.42899999999999</c:v>
                </c:pt>
                <c:pt idx="7">
                  <c:v>28.728999999999992</c:v>
                </c:pt>
                <c:pt idx="8">
                  <c:v>28.12899999999999</c:v>
                </c:pt>
                <c:pt idx="9">
                  <c:v>27.52899999999999</c:v>
                </c:pt>
                <c:pt idx="10">
                  <c:v>26.828999999999986</c:v>
                </c:pt>
                <c:pt idx="11">
                  <c:v>26.22899999999999</c:v>
                </c:pt>
                <c:pt idx="12">
                  <c:v>25.628999999999987</c:v>
                </c:pt>
                <c:pt idx="13">
                  <c:v>25.028999999999986</c:v>
                </c:pt>
                <c:pt idx="14">
                  <c:v>24.428999999999984</c:v>
                </c:pt>
                <c:pt idx="15">
                  <c:v>23.928999999999984</c:v>
                </c:pt>
                <c:pt idx="16">
                  <c:v>23.328999999999983</c:v>
                </c:pt>
                <c:pt idx="17">
                  <c:v>22.72899999999998</c:v>
                </c:pt>
                <c:pt idx="18">
                  <c:v>22.12899999999998</c:v>
                </c:pt>
                <c:pt idx="19">
                  <c:v>21.52899999999998</c:v>
                </c:pt>
                <c:pt idx="20">
                  <c:v>21.02899999999998</c:v>
                </c:pt>
                <c:pt idx="21">
                  <c:v>20.428999999999977</c:v>
                </c:pt>
                <c:pt idx="22">
                  <c:v>19.82899999999998</c:v>
                </c:pt>
                <c:pt idx="23">
                  <c:v>19.228999999999978</c:v>
                </c:pt>
                <c:pt idx="24">
                  <c:v>18.728999999999978</c:v>
                </c:pt>
                <c:pt idx="25">
                  <c:v>18.128999999999976</c:v>
                </c:pt>
                <c:pt idx="26">
                  <c:v>17.528999999999975</c:v>
                </c:pt>
                <c:pt idx="27">
                  <c:v>17.028999999999975</c:v>
                </c:pt>
                <c:pt idx="28">
                  <c:v>16.428999999999974</c:v>
                </c:pt>
                <c:pt idx="29">
                  <c:v>15.928999999999972</c:v>
                </c:pt>
                <c:pt idx="30">
                  <c:v>15.328999999999972</c:v>
                </c:pt>
                <c:pt idx="31">
                  <c:v>14.82899999999997</c:v>
                </c:pt>
                <c:pt idx="32">
                  <c:v>14.22899999999997</c:v>
                </c:pt>
                <c:pt idx="33">
                  <c:v>13.728999999999969</c:v>
                </c:pt>
                <c:pt idx="34">
                  <c:v>13.128999999999968</c:v>
                </c:pt>
                <c:pt idx="35">
                  <c:v>12.528999999999968</c:v>
                </c:pt>
                <c:pt idx="36">
                  <c:v>12.028999999999966</c:v>
                </c:pt>
                <c:pt idx="37">
                  <c:v>11.428999999999967</c:v>
                </c:pt>
                <c:pt idx="38">
                  <c:v>10.928999999999965</c:v>
                </c:pt>
                <c:pt idx="39">
                  <c:v>10.328999999999965</c:v>
                </c:pt>
                <c:pt idx="40">
                  <c:v>9.828999999999963</c:v>
                </c:pt>
                <c:pt idx="41">
                  <c:v>9.228999999999964</c:v>
                </c:pt>
                <c:pt idx="42">
                  <c:v>8.628999999999962</c:v>
                </c:pt>
                <c:pt idx="43">
                  <c:v>8.12899999999996</c:v>
                </c:pt>
                <c:pt idx="44">
                  <c:v>7.528999999999961</c:v>
                </c:pt>
                <c:pt idx="45">
                  <c:v>7.02899999999996</c:v>
                </c:pt>
                <c:pt idx="46">
                  <c:v>6.4289999999999585</c:v>
                </c:pt>
                <c:pt idx="47">
                  <c:v>5.828999999999958</c:v>
                </c:pt>
                <c:pt idx="48">
                  <c:v>5.328999999999957</c:v>
                </c:pt>
                <c:pt idx="49">
                  <c:v>4.728999999999957</c:v>
                </c:pt>
                <c:pt idx="50">
                  <c:v>4.228999999999956</c:v>
                </c:pt>
                <c:pt idx="51">
                  <c:v>3.628999999999955</c:v>
                </c:pt>
                <c:pt idx="52">
                  <c:v>3.028999999999954</c:v>
                </c:pt>
                <c:pt idx="53">
                  <c:v>2.5289999999999533</c:v>
                </c:pt>
                <c:pt idx="54">
                  <c:v>1.9289999999999525</c:v>
                </c:pt>
                <c:pt idx="55">
                  <c:v>1.3289999999999527</c:v>
                </c:pt>
                <c:pt idx="56">
                  <c:v>0.7289999999999528</c:v>
                </c:pt>
                <c:pt idx="57">
                  <c:v>0.22899999999995277</c:v>
                </c:pt>
                <c:pt idx="58">
                  <c:v>-0.37100000000004724</c:v>
                </c:pt>
                <c:pt idx="59">
                  <c:v>-0.9710000000000474</c:v>
                </c:pt>
                <c:pt idx="60">
                  <c:v>-1.4710000000000472</c:v>
                </c:pt>
                <c:pt idx="61">
                  <c:v>-2.0710000000000472</c:v>
                </c:pt>
                <c:pt idx="62">
                  <c:v>-2.671000000000048</c:v>
                </c:pt>
                <c:pt idx="63">
                  <c:v>-3.2710000000000488</c:v>
                </c:pt>
                <c:pt idx="64">
                  <c:v>-3.8710000000000493</c:v>
                </c:pt>
                <c:pt idx="65">
                  <c:v>-4.37100000000005</c:v>
                </c:pt>
                <c:pt idx="66">
                  <c:v>-5.071000000000051</c:v>
                </c:pt>
                <c:pt idx="67">
                  <c:v>-5.671000000000052</c:v>
                </c:pt>
                <c:pt idx="68">
                  <c:v>-6.171000000000053</c:v>
                </c:pt>
                <c:pt idx="69">
                  <c:v>-6.771000000000053</c:v>
                </c:pt>
                <c:pt idx="70">
                  <c:v>-7.371000000000055</c:v>
                </c:pt>
                <c:pt idx="71">
                  <c:v>-7.971000000000055</c:v>
                </c:pt>
                <c:pt idx="72">
                  <c:v>-8.571000000000057</c:v>
                </c:pt>
                <c:pt idx="73">
                  <c:v>-9.171000000000056</c:v>
                </c:pt>
                <c:pt idx="74">
                  <c:v>-9.771000000000058</c:v>
                </c:pt>
                <c:pt idx="75">
                  <c:v>-10.371000000000059</c:v>
                </c:pt>
                <c:pt idx="76">
                  <c:v>-10.971000000000059</c:v>
                </c:pt>
                <c:pt idx="77">
                  <c:v>-11.67100000000006</c:v>
                </c:pt>
                <c:pt idx="78">
                  <c:v>-12.271000000000061</c:v>
                </c:pt>
                <c:pt idx="79">
                  <c:v>-12.871000000000063</c:v>
                </c:pt>
                <c:pt idx="80">
                  <c:v>-13.471000000000062</c:v>
                </c:pt>
                <c:pt idx="81">
                  <c:v>-14.071000000000064</c:v>
                </c:pt>
                <c:pt idx="82">
                  <c:v>-14.671000000000065</c:v>
                </c:pt>
                <c:pt idx="83">
                  <c:v>-15.371000000000066</c:v>
                </c:pt>
                <c:pt idx="84">
                  <c:v>-15.971000000000066</c:v>
                </c:pt>
                <c:pt idx="85">
                  <c:v>-16.57100000000007</c:v>
                </c:pt>
                <c:pt idx="86">
                  <c:v>-17.27100000000007</c:v>
                </c:pt>
                <c:pt idx="87">
                  <c:v>-17.87100000000007</c:v>
                </c:pt>
                <c:pt idx="88">
                  <c:v>-18.47100000000007</c:v>
                </c:pt>
                <c:pt idx="89">
                  <c:v>-19.17100000000007</c:v>
                </c:pt>
                <c:pt idx="90">
                  <c:v>-19.771000000000072</c:v>
                </c:pt>
                <c:pt idx="91">
                  <c:v>-20.371000000000073</c:v>
                </c:pt>
                <c:pt idx="92">
                  <c:v>-20.971000000000075</c:v>
                </c:pt>
                <c:pt idx="93">
                  <c:v>-21.571000000000073</c:v>
                </c:pt>
                <c:pt idx="94">
                  <c:v>-22.171000000000074</c:v>
                </c:pt>
                <c:pt idx="95">
                  <c:v>-22.771000000000075</c:v>
                </c:pt>
                <c:pt idx="96">
                  <c:v>-23.371000000000077</c:v>
                </c:pt>
                <c:pt idx="97">
                  <c:v>-23.871000000000077</c:v>
                </c:pt>
              </c:numCache>
            </c:numRef>
          </c:yVal>
          <c:smooth val="1"/>
        </c:ser>
        <c:ser>
          <c:idx val="4"/>
          <c:order val="4"/>
          <c:tx>
            <c:strRef>
              <c:f>Output!$L$10</c:f>
              <c:strCache>
                <c:ptCount val="1"/>
                <c:pt idx="0">
                  <c:v>ILD Deflection, degrees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Output!$L$11:$L$108</c:f>
              <c:numCache>
                <c:ptCount val="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numCache>
            </c:numRef>
          </c:yVal>
          <c:smooth val="1"/>
        </c:ser>
        <c:axId val="10438001"/>
        <c:axId val="26833146"/>
      </c:scatterChart>
      <c:valAx>
        <c:axId val="104380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33146"/>
        <c:crosses val="autoZero"/>
        <c:crossBetween val="midCat"/>
        <c:dispUnits/>
      </c:valAx>
      <c:valAx>
        <c:axId val="268331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38001"/>
        <c:crosses val="autoZero"/>
        <c:crossBetween val="midCat"/>
        <c:dispUnits/>
      </c:valAx>
      <c:spPr>
        <a:solidFill>
          <a:srgbClr val="FFFFFF"/>
        </a:solidFill>
        <a:ln w="3175">
          <a:noFill/>
        </a:ln>
      </c:spPr>
    </c:plotArea>
    <c:legend>
      <c:legendPos val="r"/>
      <c:layout>
        <c:manualLayout>
          <c:xMode val="edge"/>
          <c:yMode val="edge"/>
          <c:x val="0.42125"/>
          <c:y val="0.7385"/>
          <c:w val="0.20375"/>
          <c:h val="0.1715"/>
        </c:manualLayout>
      </c:layout>
      <c:overlay val="0"/>
      <c:spPr>
        <a:solidFill>
          <a:srgbClr val="FFFFFF"/>
        </a:solid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0325"/>
          <c:w val="0.9705"/>
          <c:h val="0.988"/>
        </c:manualLayout>
      </c:layout>
      <c:scatterChart>
        <c:scatterStyle val="smoothMarker"/>
        <c:varyColors val="0"/>
        <c:ser>
          <c:idx val="0"/>
          <c:order val="0"/>
          <c:tx>
            <c:strRef>
              <c:f>Output!$K$10</c:f>
              <c:strCache>
                <c:ptCount val="1"/>
                <c:pt idx="0">
                  <c:v>Elevator Deflection, degrees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Output!$J$11:$J$108</c:f>
              <c:numCache>
                <c:ptCount val="98"/>
                <c:pt idx="0">
                  <c:v>-29.1</c:v>
                </c:pt>
                <c:pt idx="1">
                  <c:v>-28.4</c:v>
                </c:pt>
                <c:pt idx="2">
                  <c:v>-27.7</c:v>
                </c:pt>
                <c:pt idx="3">
                  <c:v>-27</c:v>
                </c:pt>
                <c:pt idx="4">
                  <c:v>-26.3</c:v>
                </c:pt>
                <c:pt idx="5">
                  <c:v>-25.6</c:v>
                </c:pt>
                <c:pt idx="6">
                  <c:v>-25</c:v>
                </c:pt>
                <c:pt idx="7">
                  <c:v>-24.3</c:v>
                </c:pt>
                <c:pt idx="8">
                  <c:v>-23.7</c:v>
                </c:pt>
                <c:pt idx="9">
                  <c:v>-23.1</c:v>
                </c:pt>
                <c:pt idx="10">
                  <c:v>-22.4</c:v>
                </c:pt>
                <c:pt idx="11">
                  <c:v>-21.8</c:v>
                </c:pt>
                <c:pt idx="12">
                  <c:v>-21.2</c:v>
                </c:pt>
                <c:pt idx="13">
                  <c:v>-20.6</c:v>
                </c:pt>
                <c:pt idx="14">
                  <c:v>-20</c:v>
                </c:pt>
                <c:pt idx="15">
                  <c:v>-19.5</c:v>
                </c:pt>
                <c:pt idx="16">
                  <c:v>-18.9</c:v>
                </c:pt>
                <c:pt idx="17">
                  <c:v>-18.3</c:v>
                </c:pt>
                <c:pt idx="18">
                  <c:v>-17.7</c:v>
                </c:pt>
                <c:pt idx="19">
                  <c:v>-17.1</c:v>
                </c:pt>
                <c:pt idx="20">
                  <c:v>-16.6</c:v>
                </c:pt>
                <c:pt idx="21">
                  <c:v>-16</c:v>
                </c:pt>
                <c:pt idx="22">
                  <c:v>-15.4</c:v>
                </c:pt>
                <c:pt idx="23">
                  <c:v>-14.8</c:v>
                </c:pt>
                <c:pt idx="24">
                  <c:v>-14.3</c:v>
                </c:pt>
                <c:pt idx="25">
                  <c:v>-13.7</c:v>
                </c:pt>
                <c:pt idx="26">
                  <c:v>-13.1</c:v>
                </c:pt>
                <c:pt idx="27">
                  <c:v>-12.6</c:v>
                </c:pt>
                <c:pt idx="28">
                  <c:v>-12</c:v>
                </c:pt>
                <c:pt idx="29">
                  <c:v>-11.5</c:v>
                </c:pt>
                <c:pt idx="30">
                  <c:v>-10.9</c:v>
                </c:pt>
                <c:pt idx="31">
                  <c:v>-10.4</c:v>
                </c:pt>
                <c:pt idx="32">
                  <c:v>-9.799999999999969</c:v>
                </c:pt>
                <c:pt idx="33">
                  <c:v>-9.299999999999969</c:v>
                </c:pt>
                <c:pt idx="34">
                  <c:v>-8.699999999999967</c:v>
                </c:pt>
                <c:pt idx="35">
                  <c:v>-8.099999999999968</c:v>
                </c:pt>
                <c:pt idx="36">
                  <c:v>-7.599999999999966</c:v>
                </c:pt>
                <c:pt idx="37">
                  <c:v>-6.999999999999965</c:v>
                </c:pt>
                <c:pt idx="38">
                  <c:v>-6.4999999999999645</c:v>
                </c:pt>
                <c:pt idx="39">
                  <c:v>-5.899999999999964</c:v>
                </c:pt>
                <c:pt idx="40">
                  <c:v>-5.399999999999963</c:v>
                </c:pt>
                <c:pt idx="41">
                  <c:v>-4.7999999999999625</c:v>
                </c:pt>
                <c:pt idx="42">
                  <c:v>-4.199999999999961</c:v>
                </c:pt>
                <c:pt idx="43">
                  <c:v>-3.6999999999999607</c:v>
                </c:pt>
                <c:pt idx="44">
                  <c:v>-3.0999999999999597</c:v>
                </c:pt>
                <c:pt idx="45">
                  <c:v>-2.5999999999999592</c:v>
                </c:pt>
                <c:pt idx="46">
                  <c:v>-1.9999999999999583</c:v>
                </c:pt>
                <c:pt idx="47">
                  <c:v>-1.3999999999999582</c:v>
                </c:pt>
                <c:pt idx="48">
                  <c:v>-0.8999999999999585</c:v>
                </c:pt>
                <c:pt idx="49">
                  <c:v>-0.29999999999995836</c:v>
                </c:pt>
                <c:pt idx="50">
                  <c:v>0.20000000000004162</c:v>
                </c:pt>
                <c:pt idx="51">
                  <c:v>0.8000000000000418</c:v>
                </c:pt>
                <c:pt idx="52">
                  <c:v>1.4000000000000414</c:v>
                </c:pt>
                <c:pt idx="53">
                  <c:v>1.9000000000000417</c:v>
                </c:pt>
                <c:pt idx="54">
                  <c:v>2.5000000000000426</c:v>
                </c:pt>
                <c:pt idx="55">
                  <c:v>3.100000000000043</c:v>
                </c:pt>
                <c:pt idx="56">
                  <c:v>3.700000000000044</c:v>
                </c:pt>
                <c:pt idx="57">
                  <c:v>4.200000000000045</c:v>
                </c:pt>
                <c:pt idx="58">
                  <c:v>4.800000000000046</c:v>
                </c:pt>
                <c:pt idx="59">
                  <c:v>5.4000000000000465</c:v>
                </c:pt>
                <c:pt idx="60">
                  <c:v>5.900000000000047</c:v>
                </c:pt>
                <c:pt idx="61">
                  <c:v>6.500000000000048</c:v>
                </c:pt>
                <c:pt idx="62">
                  <c:v>7.100000000000049</c:v>
                </c:pt>
                <c:pt idx="63">
                  <c:v>7.700000000000049</c:v>
                </c:pt>
                <c:pt idx="64">
                  <c:v>8.30000000000005</c:v>
                </c:pt>
                <c:pt idx="65">
                  <c:v>8.80000000000005</c:v>
                </c:pt>
                <c:pt idx="66">
                  <c:v>9.500000000000052</c:v>
                </c:pt>
                <c:pt idx="67">
                  <c:v>10.100000000000053</c:v>
                </c:pt>
                <c:pt idx="68">
                  <c:v>10.600000000000053</c:v>
                </c:pt>
                <c:pt idx="69">
                  <c:v>11.200000000000054</c:v>
                </c:pt>
                <c:pt idx="70">
                  <c:v>11.800000000000054</c:v>
                </c:pt>
                <c:pt idx="71">
                  <c:v>12.400000000000055</c:v>
                </c:pt>
                <c:pt idx="72">
                  <c:v>13.000000000000057</c:v>
                </c:pt>
                <c:pt idx="73">
                  <c:v>13.600000000000058</c:v>
                </c:pt>
                <c:pt idx="74">
                  <c:v>14.200000000000058</c:v>
                </c:pt>
                <c:pt idx="75">
                  <c:v>14.80000000000006</c:v>
                </c:pt>
                <c:pt idx="76">
                  <c:v>15.40000000000006</c:v>
                </c:pt>
                <c:pt idx="77">
                  <c:v>16.100000000000062</c:v>
                </c:pt>
                <c:pt idx="78">
                  <c:v>16.700000000000063</c:v>
                </c:pt>
                <c:pt idx="79">
                  <c:v>17.30000000000006</c:v>
                </c:pt>
                <c:pt idx="80">
                  <c:v>17.900000000000063</c:v>
                </c:pt>
                <c:pt idx="81">
                  <c:v>18.500000000000064</c:v>
                </c:pt>
                <c:pt idx="82">
                  <c:v>19.100000000000065</c:v>
                </c:pt>
                <c:pt idx="83">
                  <c:v>19.800000000000065</c:v>
                </c:pt>
                <c:pt idx="84">
                  <c:v>20.400000000000066</c:v>
                </c:pt>
                <c:pt idx="85">
                  <c:v>21.000000000000068</c:v>
                </c:pt>
                <c:pt idx="86">
                  <c:v>21.70000000000007</c:v>
                </c:pt>
                <c:pt idx="87">
                  <c:v>22.300000000000068</c:v>
                </c:pt>
                <c:pt idx="88">
                  <c:v>22.90000000000007</c:v>
                </c:pt>
                <c:pt idx="89">
                  <c:v>23.600000000000072</c:v>
                </c:pt>
                <c:pt idx="90">
                  <c:v>24.200000000000074</c:v>
                </c:pt>
                <c:pt idx="91">
                  <c:v>24.80000000000007</c:v>
                </c:pt>
                <c:pt idx="92">
                  <c:v>25.400000000000073</c:v>
                </c:pt>
                <c:pt idx="93">
                  <c:v>26.000000000000075</c:v>
                </c:pt>
                <c:pt idx="94">
                  <c:v>26.600000000000076</c:v>
                </c:pt>
                <c:pt idx="95">
                  <c:v>27.200000000000077</c:v>
                </c:pt>
                <c:pt idx="96">
                  <c:v>27.80000000000008</c:v>
                </c:pt>
                <c:pt idx="97">
                  <c:v>28.400000000000077</c:v>
                </c:pt>
              </c:numCache>
            </c:numRef>
          </c:xVal>
          <c:yVal>
            <c:numRef>
              <c:f>Output!$K$11:$K$108</c:f>
              <c:numCache>
                <c:ptCount val="98"/>
                <c:pt idx="0">
                  <c:v>33.629</c:v>
                </c:pt>
                <c:pt idx="1">
                  <c:v>32.928999999999995</c:v>
                </c:pt>
                <c:pt idx="2">
                  <c:v>32.129</c:v>
                </c:pt>
                <c:pt idx="3">
                  <c:v>31.428999999999995</c:v>
                </c:pt>
                <c:pt idx="4">
                  <c:v>30.728999999999992</c:v>
                </c:pt>
                <c:pt idx="5">
                  <c:v>30.028999999999993</c:v>
                </c:pt>
                <c:pt idx="6">
                  <c:v>29.42899999999999</c:v>
                </c:pt>
                <c:pt idx="7">
                  <c:v>28.728999999999992</c:v>
                </c:pt>
                <c:pt idx="8">
                  <c:v>28.12899999999999</c:v>
                </c:pt>
                <c:pt idx="9">
                  <c:v>27.52899999999999</c:v>
                </c:pt>
                <c:pt idx="10">
                  <c:v>26.828999999999986</c:v>
                </c:pt>
                <c:pt idx="11">
                  <c:v>26.22899999999999</c:v>
                </c:pt>
                <c:pt idx="12">
                  <c:v>25.628999999999987</c:v>
                </c:pt>
                <c:pt idx="13">
                  <c:v>25.028999999999986</c:v>
                </c:pt>
                <c:pt idx="14">
                  <c:v>24.428999999999984</c:v>
                </c:pt>
                <c:pt idx="15">
                  <c:v>23.928999999999984</c:v>
                </c:pt>
                <c:pt idx="16">
                  <c:v>23.328999999999983</c:v>
                </c:pt>
                <c:pt idx="17">
                  <c:v>22.72899999999998</c:v>
                </c:pt>
                <c:pt idx="18">
                  <c:v>22.12899999999998</c:v>
                </c:pt>
                <c:pt idx="19">
                  <c:v>21.52899999999998</c:v>
                </c:pt>
                <c:pt idx="20">
                  <c:v>21.02899999999998</c:v>
                </c:pt>
                <c:pt idx="21">
                  <c:v>20.428999999999977</c:v>
                </c:pt>
                <c:pt idx="22">
                  <c:v>19.82899999999998</c:v>
                </c:pt>
                <c:pt idx="23">
                  <c:v>19.228999999999978</c:v>
                </c:pt>
                <c:pt idx="24">
                  <c:v>18.728999999999978</c:v>
                </c:pt>
                <c:pt idx="25">
                  <c:v>18.128999999999976</c:v>
                </c:pt>
                <c:pt idx="26">
                  <c:v>17.528999999999975</c:v>
                </c:pt>
                <c:pt idx="27">
                  <c:v>17.028999999999975</c:v>
                </c:pt>
                <c:pt idx="28">
                  <c:v>16.428999999999974</c:v>
                </c:pt>
                <c:pt idx="29">
                  <c:v>15.928999999999972</c:v>
                </c:pt>
                <c:pt idx="30">
                  <c:v>15.328999999999972</c:v>
                </c:pt>
                <c:pt idx="31">
                  <c:v>14.82899999999997</c:v>
                </c:pt>
                <c:pt idx="32">
                  <c:v>14.22899999999997</c:v>
                </c:pt>
                <c:pt idx="33">
                  <c:v>13.728999999999969</c:v>
                </c:pt>
                <c:pt idx="34">
                  <c:v>13.128999999999968</c:v>
                </c:pt>
                <c:pt idx="35">
                  <c:v>12.528999999999968</c:v>
                </c:pt>
                <c:pt idx="36">
                  <c:v>12.028999999999966</c:v>
                </c:pt>
                <c:pt idx="37">
                  <c:v>11.428999999999967</c:v>
                </c:pt>
                <c:pt idx="38">
                  <c:v>10.928999999999965</c:v>
                </c:pt>
                <c:pt idx="39">
                  <c:v>10.328999999999965</c:v>
                </c:pt>
                <c:pt idx="40">
                  <c:v>9.828999999999963</c:v>
                </c:pt>
                <c:pt idx="41">
                  <c:v>9.228999999999964</c:v>
                </c:pt>
                <c:pt idx="42">
                  <c:v>8.628999999999962</c:v>
                </c:pt>
                <c:pt idx="43">
                  <c:v>8.12899999999996</c:v>
                </c:pt>
                <c:pt idx="44">
                  <c:v>7.528999999999961</c:v>
                </c:pt>
                <c:pt idx="45">
                  <c:v>7.02899999999996</c:v>
                </c:pt>
                <c:pt idx="46">
                  <c:v>6.4289999999999585</c:v>
                </c:pt>
                <c:pt idx="47">
                  <c:v>5.828999999999958</c:v>
                </c:pt>
                <c:pt idx="48">
                  <c:v>5.328999999999957</c:v>
                </c:pt>
                <c:pt idx="49">
                  <c:v>4.728999999999957</c:v>
                </c:pt>
                <c:pt idx="50">
                  <c:v>4.228999999999956</c:v>
                </c:pt>
                <c:pt idx="51">
                  <c:v>3.628999999999955</c:v>
                </c:pt>
                <c:pt idx="52">
                  <c:v>3.028999999999954</c:v>
                </c:pt>
                <c:pt idx="53">
                  <c:v>2.5289999999999533</c:v>
                </c:pt>
                <c:pt idx="54">
                  <c:v>1.9289999999999525</c:v>
                </c:pt>
                <c:pt idx="55">
                  <c:v>1.3289999999999527</c:v>
                </c:pt>
                <c:pt idx="56">
                  <c:v>0.7289999999999528</c:v>
                </c:pt>
                <c:pt idx="57">
                  <c:v>0.22899999999995277</c:v>
                </c:pt>
                <c:pt idx="58">
                  <c:v>-0.37100000000004724</c:v>
                </c:pt>
                <c:pt idx="59">
                  <c:v>-0.9710000000000474</c:v>
                </c:pt>
                <c:pt idx="60">
                  <c:v>-1.4710000000000472</c:v>
                </c:pt>
                <c:pt idx="61">
                  <c:v>-2.0710000000000472</c:v>
                </c:pt>
                <c:pt idx="62">
                  <c:v>-2.671000000000048</c:v>
                </c:pt>
                <c:pt idx="63">
                  <c:v>-3.2710000000000488</c:v>
                </c:pt>
                <c:pt idx="64">
                  <c:v>-3.8710000000000493</c:v>
                </c:pt>
                <c:pt idx="65">
                  <c:v>-4.37100000000005</c:v>
                </c:pt>
                <c:pt idx="66">
                  <c:v>-5.071000000000051</c:v>
                </c:pt>
                <c:pt idx="67">
                  <c:v>-5.671000000000052</c:v>
                </c:pt>
                <c:pt idx="68">
                  <c:v>-6.171000000000053</c:v>
                </c:pt>
                <c:pt idx="69">
                  <c:v>-6.771000000000053</c:v>
                </c:pt>
                <c:pt idx="70">
                  <c:v>-7.371000000000055</c:v>
                </c:pt>
                <c:pt idx="71">
                  <c:v>-7.971000000000055</c:v>
                </c:pt>
                <c:pt idx="72">
                  <c:v>-8.571000000000057</c:v>
                </c:pt>
                <c:pt idx="73">
                  <c:v>-9.171000000000056</c:v>
                </c:pt>
                <c:pt idx="74">
                  <c:v>-9.771000000000058</c:v>
                </c:pt>
                <c:pt idx="75">
                  <c:v>-10.371000000000059</c:v>
                </c:pt>
                <c:pt idx="76">
                  <c:v>-10.971000000000059</c:v>
                </c:pt>
                <c:pt idx="77">
                  <c:v>-11.67100000000006</c:v>
                </c:pt>
                <c:pt idx="78">
                  <c:v>-12.271000000000061</c:v>
                </c:pt>
                <c:pt idx="79">
                  <c:v>-12.871000000000063</c:v>
                </c:pt>
                <c:pt idx="80">
                  <c:v>-13.471000000000062</c:v>
                </c:pt>
                <c:pt idx="81">
                  <c:v>-14.071000000000064</c:v>
                </c:pt>
                <c:pt idx="82">
                  <c:v>-14.671000000000065</c:v>
                </c:pt>
                <c:pt idx="83">
                  <c:v>-15.371000000000066</c:v>
                </c:pt>
                <c:pt idx="84">
                  <c:v>-15.971000000000066</c:v>
                </c:pt>
                <c:pt idx="85">
                  <c:v>-16.57100000000007</c:v>
                </c:pt>
                <c:pt idx="86">
                  <c:v>-17.27100000000007</c:v>
                </c:pt>
                <c:pt idx="87">
                  <c:v>-17.87100000000007</c:v>
                </c:pt>
                <c:pt idx="88">
                  <c:v>-18.47100000000007</c:v>
                </c:pt>
                <c:pt idx="89">
                  <c:v>-19.17100000000007</c:v>
                </c:pt>
                <c:pt idx="90">
                  <c:v>-19.771000000000072</c:v>
                </c:pt>
                <c:pt idx="91">
                  <c:v>-20.371000000000073</c:v>
                </c:pt>
                <c:pt idx="92">
                  <c:v>-20.971000000000075</c:v>
                </c:pt>
                <c:pt idx="93">
                  <c:v>-21.571000000000073</c:v>
                </c:pt>
                <c:pt idx="94">
                  <c:v>-22.171000000000074</c:v>
                </c:pt>
                <c:pt idx="95">
                  <c:v>-22.771000000000075</c:v>
                </c:pt>
                <c:pt idx="96">
                  <c:v>-23.371000000000077</c:v>
                </c:pt>
                <c:pt idx="97">
                  <c:v>-23.871000000000077</c:v>
                </c:pt>
              </c:numCache>
            </c:numRef>
          </c:yVal>
          <c:smooth val="1"/>
        </c:ser>
        <c:axId val="40171723"/>
        <c:axId val="26001188"/>
      </c:scatterChart>
      <c:valAx>
        <c:axId val="40171723"/>
        <c:scaling>
          <c:orientation val="minMax"/>
          <c:max val="30"/>
          <c:min val="-30"/>
        </c:scaling>
        <c:axPos val="b"/>
        <c:title>
          <c:tx>
            <c:rich>
              <a:bodyPr vert="horz" rot="0" anchor="ctr"/>
              <a:lstStyle/>
              <a:p>
                <a:pPr algn="ctr">
                  <a:defRPr/>
                </a:pPr>
                <a:r>
                  <a:rPr lang="en-US" cap="none" sz="1100" b="0" i="0" u="none" baseline="0">
                    <a:solidFill>
                      <a:srgbClr val="000000"/>
                    </a:solidFill>
                    <a:latin typeface="Calibri"/>
                    <a:ea typeface="Calibri"/>
                    <a:cs typeface="Calibri"/>
                  </a:rPr>
                  <a:t>Flap Deflection, degrees</a:t>
                </a:r>
              </a:p>
            </c:rich>
          </c:tx>
          <c:layout>
            <c:manualLayout>
              <c:xMode val="factor"/>
              <c:yMode val="factor"/>
              <c:x val="0.1305"/>
              <c:y val="0.095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6001188"/>
        <c:crosses val="autoZero"/>
        <c:crossBetween val="midCat"/>
        <c:dispUnits/>
      </c:valAx>
      <c:valAx>
        <c:axId val="260011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171723"/>
        <c:crosses val="autoZero"/>
        <c:crossBetween val="midCat"/>
        <c:dispUnits/>
      </c:valAx>
      <c:spPr>
        <a:solidFill>
          <a:srgbClr val="FFFFFF"/>
        </a:solidFill>
        <a:ln w="3175">
          <a:noFill/>
        </a:ln>
      </c:spPr>
    </c:plotArea>
    <c:legend>
      <c:legendPos val="r"/>
      <c:layout>
        <c:manualLayout>
          <c:xMode val="edge"/>
          <c:yMode val="edge"/>
          <c:x val="0.5015"/>
          <c:y val="0.06875"/>
          <c:w val="0.21175"/>
          <c:h val="0.034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Mechanical Advantage,  Degrees per Inch of Differential Leadout Movement (delta fwd. leadout - delta aft leadout)
 </a:t>
            </a:r>
          </a:p>
        </c:rich>
      </c:tx>
      <c:layout>
        <c:manualLayout>
          <c:xMode val="factor"/>
          <c:yMode val="factor"/>
          <c:x val="0.00575"/>
          <c:y val="-0.012"/>
        </c:manualLayout>
      </c:layout>
      <c:spPr>
        <a:noFill/>
        <a:ln>
          <a:noFill/>
        </a:ln>
      </c:spPr>
    </c:title>
    <c:plotArea>
      <c:layout>
        <c:manualLayout>
          <c:xMode val="edge"/>
          <c:yMode val="edge"/>
          <c:x val="0.0095"/>
          <c:y val="0.14275"/>
          <c:w val="0.982"/>
          <c:h val="0.84675"/>
        </c:manualLayout>
      </c:layout>
      <c:scatterChart>
        <c:scatterStyle val="smoothMarker"/>
        <c:varyColors val="0"/>
        <c:ser>
          <c:idx val="0"/>
          <c:order val="0"/>
          <c:tx>
            <c:strRef>
              <c:f>Output!$N$10</c:f>
              <c:strCache>
                <c:ptCount val="1"/>
                <c:pt idx="0">
                  <c:v>Δ flap angle / Δ leadout</c:v>
                </c:pt>
              </c:strCache>
            </c:strRef>
          </c:tx>
          <c:spPr>
            <a:ln w="3175">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66CC"/>
                </a:solidFill>
              </a:ln>
            </c:spPr>
            <c:trendlineType val="poly"/>
            <c:order val="2"/>
            <c:dispEq val="0"/>
            <c:dispRSqr val="0"/>
          </c:trendline>
          <c:xVal>
            <c:numRef>
              <c:f>Output!$M$12:$M$108</c:f>
              <c:numCache>
                <c:ptCount val="97"/>
                <c:pt idx="0">
                  <c:v>26.978064493566144</c:v>
                </c:pt>
                <c:pt idx="1">
                  <c:v>27.017333039716533</c:v>
                </c:pt>
                <c:pt idx="2">
                  <c:v>27.05660158586693</c:v>
                </c:pt>
                <c:pt idx="3">
                  <c:v>27.095870132017318</c:v>
                </c:pt>
                <c:pt idx="4">
                  <c:v>27.135138678167714</c:v>
                </c:pt>
                <c:pt idx="5">
                  <c:v>27.174407224318102</c:v>
                </c:pt>
                <c:pt idx="6">
                  <c:v>27.213675770468498</c:v>
                </c:pt>
                <c:pt idx="7">
                  <c:v>27.252944316618887</c:v>
                </c:pt>
                <c:pt idx="8">
                  <c:v>27.292212862769283</c:v>
                </c:pt>
                <c:pt idx="9">
                  <c:v>27.33148140891967</c:v>
                </c:pt>
                <c:pt idx="10">
                  <c:v>27.370749955070067</c:v>
                </c:pt>
                <c:pt idx="11">
                  <c:v>27.410018501220456</c:v>
                </c:pt>
                <c:pt idx="12">
                  <c:v>27.449287047370852</c:v>
                </c:pt>
                <c:pt idx="13">
                  <c:v>27.48855559352124</c:v>
                </c:pt>
                <c:pt idx="14">
                  <c:v>27.527824139671637</c:v>
                </c:pt>
                <c:pt idx="15">
                  <c:v>27.567092685822026</c:v>
                </c:pt>
                <c:pt idx="16">
                  <c:v>27.60636123197242</c:v>
                </c:pt>
                <c:pt idx="17">
                  <c:v>27.64562977812281</c:v>
                </c:pt>
                <c:pt idx="18">
                  <c:v>27.684898324273206</c:v>
                </c:pt>
                <c:pt idx="19">
                  <c:v>27.724166870423595</c:v>
                </c:pt>
                <c:pt idx="20">
                  <c:v>27.76343541657399</c:v>
                </c:pt>
                <c:pt idx="21">
                  <c:v>27.80270396272438</c:v>
                </c:pt>
                <c:pt idx="22">
                  <c:v>27.841972508874775</c:v>
                </c:pt>
                <c:pt idx="23">
                  <c:v>27.881241055025164</c:v>
                </c:pt>
                <c:pt idx="24">
                  <c:v>27.92050960117556</c:v>
                </c:pt>
                <c:pt idx="25">
                  <c:v>27.95977814732595</c:v>
                </c:pt>
                <c:pt idx="26">
                  <c:v>27.999046693476345</c:v>
                </c:pt>
                <c:pt idx="27">
                  <c:v>28.038315239626733</c:v>
                </c:pt>
                <c:pt idx="28">
                  <c:v>28.07758378577713</c:v>
                </c:pt>
                <c:pt idx="29">
                  <c:v>28.116852331927518</c:v>
                </c:pt>
                <c:pt idx="30">
                  <c:v>28.156120878077914</c:v>
                </c:pt>
                <c:pt idx="31">
                  <c:v>28.195389424228303</c:v>
                </c:pt>
                <c:pt idx="32">
                  <c:v>28.2346579703787</c:v>
                </c:pt>
                <c:pt idx="33">
                  <c:v>28.273926516529087</c:v>
                </c:pt>
                <c:pt idx="34">
                  <c:v>28.313195062679483</c:v>
                </c:pt>
                <c:pt idx="35">
                  <c:v>28.352463608829872</c:v>
                </c:pt>
                <c:pt idx="36">
                  <c:v>28.391732154980268</c:v>
                </c:pt>
                <c:pt idx="37">
                  <c:v>28.431000701130657</c:v>
                </c:pt>
                <c:pt idx="38">
                  <c:v>28.470269247281053</c:v>
                </c:pt>
                <c:pt idx="39">
                  <c:v>28.50953779343144</c:v>
                </c:pt>
                <c:pt idx="40">
                  <c:v>28.548806339581837</c:v>
                </c:pt>
                <c:pt idx="41">
                  <c:v>28.588074885732226</c:v>
                </c:pt>
                <c:pt idx="42">
                  <c:v>28.627343431882622</c:v>
                </c:pt>
                <c:pt idx="43">
                  <c:v>28.66661197803301</c:v>
                </c:pt>
                <c:pt idx="44">
                  <c:v>28.705880524183407</c:v>
                </c:pt>
                <c:pt idx="45">
                  <c:v>28.745149070333795</c:v>
                </c:pt>
                <c:pt idx="46">
                  <c:v>28.78441761648419</c:v>
                </c:pt>
                <c:pt idx="47">
                  <c:v>28.82368616263458</c:v>
                </c:pt>
                <c:pt idx="48">
                  <c:v>28.862954708784976</c:v>
                </c:pt>
                <c:pt idx="49">
                  <c:v>28.902223254935365</c:v>
                </c:pt>
                <c:pt idx="50">
                  <c:v>28.94149180108576</c:v>
                </c:pt>
                <c:pt idx="51">
                  <c:v>28.98076034723615</c:v>
                </c:pt>
                <c:pt idx="52">
                  <c:v>29.020028893386545</c:v>
                </c:pt>
                <c:pt idx="53">
                  <c:v>29.059297439536934</c:v>
                </c:pt>
                <c:pt idx="54">
                  <c:v>29.09856598568733</c:v>
                </c:pt>
                <c:pt idx="55">
                  <c:v>29.13783453183772</c:v>
                </c:pt>
                <c:pt idx="56">
                  <c:v>29.177103077988114</c:v>
                </c:pt>
                <c:pt idx="57">
                  <c:v>29.216371624138503</c:v>
                </c:pt>
                <c:pt idx="58">
                  <c:v>29.2556401702889</c:v>
                </c:pt>
                <c:pt idx="59">
                  <c:v>29.294908716439288</c:v>
                </c:pt>
                <c:pt idx="60">
                  <c:v>29.334177262589684</c:v>
                </c:pt>
                <c:pt idx="61">
                  <c:v>29.373445808740072</c:v>
                </c:pt>
                <c:pt idx="62">
                  <c:v>29.41271435489047</c:v>
                </c:pt>
                <c:pt idx="63">
                  <c:v>29.451982901040857</c:v>
                </c:pt>
                <c:pt idx="64">
                  <c:v>29.491251447191253</c:v>
                </c:pt>
                <c:pt idx="65">
                  <c:v>29.530519993341642</c:v>
                </c:pt>
                <c:pt idx="66">
                  <c:v>29.569788539492038</c:v>
                </c:pt>
                <c:pt idx="67">
                  <c:v>29.609057085642426</c:v>
                </c:pt>
                <c:pt idx="68">
                  <c:v>29.648325631792822</c:v>
                </c:pt>
                <c:pt idx="69">
                  <c:v>29.68759417794321</c:v>
                </c:pt>
                <c:pt idx="70">
                  <c:v>29.726862724093607</c:v>
                </c:pt>
                <c:pt idx="71">
                  <c:v>29.766131270243996</c:v>
                </c:pt>
                <c:pt idx="72">
                  <c:v>29.80539981639439</c:v>
                </c:pt>
                <c:pt idx="73">
                  <c:v>29.84466836254478</c:v>
                </c:pt>
                <c:pt idx="74">
                  <c:v>29.883936908695176</c:v>
                </c:pt>
                <c:pt idx="75">
                  <c:v>29.923205454845565</c:v>
                </c:pt>
                <c:pt idx="76">
                  <c:v>29.96247400099596</c:v>
                </c:pt>
                <c:pt idx="77">
                  <c:v>30.00174254714635</c:v>
                </c:pt>
                <c:pt idx="78">
                  <c:v>30.041011093296746</c:v>
                </c:pt>
                <c:pt idx="79">
                  <c:v>30.080279639447134</c:v>
                </c:pt>
                <c:pt idx="80">
                  <c:v>30.11954818559753</c:v>
                </c:pt>
                <c:pt idx="81">
                  <c:v>30.15881673174792</c:v>
                </c:pt>
                <c:pt idx="82">
                  <c:v>30.198085277898315</c:v>
                </c:pt>
                <c:pt idx="83">
                  <c:v>30.237353824048704</c:v>
                </c:pt>
                <c:pt idx="84">
                  <c:v>30.2766223701991</c:v>
                </c:pt>
                <c:pt idx="85">
                  <c:v>30.31589091634949</c:v>
                </c:pt>
                <c:pt idx="86">
                  <c:v>30.355159462499884</c:v>
                </c:pt>
                <c:pt idx="87">
                  <c:v>30.394428008650273</c:v>
                </c:pt>
                <c:pt idx="88">
                  <c:v>30.43369655480067</c:v>
                </c:pt>
                <c:pt idx="89">
                  <c:v>30.472965100951058</c:v>
                </c:pt>
                <c:pt idx="90">
                  <c:v>30.512233647101453</c:v>
                </c:pt>
                <c:pt idx="91">
                  <c:v>30.551502193251842</c:v>
                </c:pt>
                <c:pt idx="92">
                  <c:v>30.590770739402238</c:v>
                </c:pt>
                <c:pt idx="93">
                  <c:v>30.630039285552627</c:v>
                </c:pt>
                <c:pt idx="94">
                  <c:v>30.669307831703023</c:v>
                </c:pt>
                <c:pt idx="95">
                  <c:v>30.70857637785341</c:v>
                </c:pt>
                <c:pt idx="96">
                  <c:v>30.747844924003807</c:v>
                </c:pt>
              </c:numCache>
            </c:numRef>
          </c:xVal>
          <c:yVal>
            <c:numRef>
              <c:f>Output!$N$12:$N$108</c:f>
              <c:numCache>
                <c:ptCount val="97"/>
                <c:pt idx="0">
                  <c:v>9.44422478231064</c:v>
                </c:pt>
                <c:pt idx="1">
                  <c:v>9.288432784052393</c:v>
                </c:pt>
                <c:pt idx="2">
                  <c:v>9.289984732876931</c:v>
                </c:pt>
                <c:pt idx="3">
                  <c:v>9.430491224199638</c:v>
                </c:pt>
                <c:pt idx="4">
                  <c:v>9.30592816400892</c:v>
                </c:pt>
                <c:pt idx="5">
                  <c:v>7.907022368905857</c:v>
                </c:pt>
                <c:pt idx="6">
                  <c:v>9.394769673325253</c:v>
                </c:pt>
                <c:pt idx="7">
                  <c:v>8.063562052651006</c:v>
                </c:pt>
                <c:pt idx="8">
                  <c:v>7.9032351332355235</c:v>
                </c:pt>
                <c:pt idx="9">
                  <c:v>9.276889169040054</c:v>
                </c:pt>
                <c:pt idx="10">
                  <c:v>8.025839439305015</c:v>
                </c:pt>
                <c:pt idx="11">
                  <c:v>7.904267714174733</c:v>
                </c:pt>
                <c:pt idx="12">
                  <c:v>8.010013055568468</c:v>
                </c:pt>
                <c:pt idx="13">
                  <c:v>7.906374261802867</c:v>
                </c:pt>
                <c:pt idx="14">
                  <c:v>6.701419541497968</c:v>
                </c:pt>
                <c:pt idx="15">
                  <c:v>7.953129141689377</c:v>
                </c:pt>
                <c:pt idx="16">
                  <c:v>7.868508674345698</c:v>
                </c:pt>
                <c:pt idx="17">
                  <c:v>8.036352172113718</c:v>
                </c:pt>
                <c:pt idx="18">
                  <c:v>7.963987119428136</c:v>
                </c:pt>
                <c:pt idx="19">
                  <c:v>6.578931488012183</c:v>
                </c:pt>
                <c:pt idx="20">
                  <c:v>7.828455754703522</c:v>
                </c:pt>
                <c:pt idx="21">
                  <c:v>7.765117916457139</c:v>
                </c:pt>
                <c:pt idx="22">
                  <c:v>7.969925818067839</c:v>
                </c:pt>
                <c:pt idx="23">
                  <c:v>6.596640302922573</c:v>
                </c:pt>
                <c:pt idx="24">
                  <c:v>7.86434399213559</c:v>
                </c:pt>
                <c:pt idx="25">
                  <c:v>7.815003221368666</c:v>
                </c:pt>
                <c:pt idx="26">
                  <c:v>6.473249594065891</c:v>
                </c:pt>
                <c:pt idx="27">
                  <c:v>8.007347021487499</c:v>
                </c:pt>
                <c:pt idx="28">
                  <c:v>6.40267898349233</c:v>
                </c:pt>
                <c:pt idx="29">
                  <c:v>7.926778557439666</c:v>
                </c:pt>
                <c:pt idx="30">
                  <c:v>6.575615490281575</c:v>
                </c:pt>
                <c:pt idx="31">
                  <c:v>7.856452883831329</c:v>
                </c:pt>
                <c:pt idx="32">
                  <c:v>6.519915020607543</c:v>
                </c:pt>
                <c:pt idx="33">
                  <c:v>7.7930522070110895</c:v>
                </c:pt>
                <c:pt idx="34">
                  <c:v>7.7638952034046715</c:v>
                </c:pt>
                <c:pt idx="35">
                  <c:v>6.447006940098243</c:v>
                </c:pt>
                <c:pt idx="36">
                  <c:v>7.710574404629321</c:v>
                </c:pt>
                <c:pt idx="37">
                  <c:v>6.40531478033885</c:v>
                </c:pt>
                <c:pt idx="38">
                  <c:v>7.663804080487612</c:v>
                </c:pt>
                <c:pt idx="39">
                  <c:v>6.624324868548866</c:v>
                </c:pt>
                <c:pt idx="40">
                  <c:v>7.6249090260537455</c:v>
                </c:pt>
                <c:pt idx="41">
                  <c:v>7.60701125637803</c:v>
                </c:pt>
                <c:pt idx="42">
                  <c:v>6.580780570036877</c:v>
                </c:pt>
                <c:pt idx="43">
                  <c:v>7.577029024441279</c:v>
                </c:pt>
                <c:pt idx="44">
                  <c:v>6.558237118098498</c:v>
                </c:pt>
                <c:pt idx="45">
                  <c:v>7.552845854008359</c:v>
                </c:pt>
                <c:pt idx="46">
                  <c:v>7.542551813161958</c:v>
                </c:pt>
                <c:pt idx="47">
                  <c:v>6.533176463913379</c:v>
                </c:pt>
                <c:pt idx="48">
                  <c:v>7.5271324334342395</c:v>
                </c:pt>
                <c:pt idx="49">
                  <c:v>6.522730334341441</c:v>
                </c:pt>
                <c:pt idx="50">
                  <c:v>7.517472276415521</c:v>
                </c:pt>
                <c:pt idx="51">
                  <c:v>7.514729732843887</c:v>
                </c:pt>
                <c:pt idx="52">
                  <c:v>6.516055095499074</c:v>
                </c:pt>
                <c:pt idx="53">
                  <c:v>7.513861014139343</c:v>
                </c:pt>
                <c:pt idx="54">
                  <c:v>7.515712046355668</c:v>
                </c:pt>
                <c:pt idx="55">
                  <c:v>7.5191490564285965</c:v>
                </c:pt>
                <c:pt idx="56">
                  <c:v>6.524709906064388</c:v>
                </c:pt>
                <c:pt idx="57">
                  <c:v>7.530253093487001</c:v>
                </c:pt>
                <c:pt idx="58">
                  <c:v>7.538386770935333</c:v>
                </c:pt>
                <c:pt idx="59">
                  <c:v>6.290127194988843</c:v>
                </c:pt>
                <c:pt idx="60">
                  <c:v>7.559566083768285</c:v>
                </c:pt>
                <c:pt idx="61">
                  <c:v>7.57264405072275</c:v>
                </c:pt>
                <c:pt idx="62">
                  <c:v>7.305149440095271</c:v>
                </c:pt>
                <c:pt idx="63">
                  <c:v>7.605206737169349</c:v>
                </c:pt>
                <c:pt idx="64">
                  <c:v>6.352941079157932</c:v>
                </c:pt>
                <c:pt idx="65">
                  <c:v>8.588372408942568</c:v>
                </c:pt>
                <c:pt idx="66">
                  <c:v>7.3851106471237955</c:v>
                </c:pt>
                <c:pt idx="67">
                  <c:v>6.410750954954611</c:v>
                </c:pt>
                <c:pt idx="68">
                  <c:v>7.436676320242983</c:v>
                </c:pt>
                <c:pt idx="69">
                  <c:v>7.466578649952835</c:v>
                </c:pt>
                <c:pt idx="70">
                  <c:v>7.236715306623968</c:v>
                </c:pt>
                <c:pt idx="71">
                  <c:v>7.535625157394728</c:v>
                </c:pt>
                <c:pt idx="72">
                  <c:v>7.572488597895834</c:v>
                </c:pt>
                <c:pt idx="73">
                  <c:v>7.3497764702462485</c:v>
                </c:pt>
                <c:pt idx="74">
                  <c:v>7.394544900045962</c:v>
                </c:pt>
                <c:pt idx="75">
                  <c:v>7.442191092589016</c:v>
                </c:pt>
                <c:pt idx="76">
                  <c:v>8.456405595804366</c:v>
                </c:pt>
                <c:pt idx="77">
                  <c:v>7.550140097962664</c:v>
                </c:pt>
                <c:pt idx="78">
                  <c:v>7.362713184296669</c:v>
                </c:pt>
                <c:pt idx="79">
                  <c:v>7.198111859275576</c:v>
                </c:pt>
                <c:pt idx="80">
                  <c:v>7.499872847287621</c:v>
                </c:pt>
                <c:pt idx="81">
                  <c:v>7.343372560899529</c:v>
                </c:pt>
                <c:pt idx="82">
                  <c:v>8.411295085870172</c:v>
                </c:pt>
                <c:pt idx="83">
                  <c:v>7.5171156609249525</c:v>
                </c:pt>
                <c:pt idx="84">
                  <c:v>7.190648530913539</c:v>
                </c:pt>
                <c:pt idx="85">
                  <c:v>8.517041095362357</c:v>
                </c:pt>
                <c:pt idx="86">
                  <c:v>7.4173988230042465</c:v>
                </c:pt>
                <c:pt idx="87">
                  <c:v>7.167464863612101</c:v>
                </c:pt>
                <c:pt idx="88">
                  <c:v>8.534613767573719</c:v>
                </c:pt>
                <c:pt idx="89">
                  <c:v>7.301013819570305</c:v>
                </c:pt>
                <c:pt idx="90">
                  <c:v>7.315610964749306</c:v>
                </c:pt>
                <c:pt idx="91">
                  <c:v>7.21094766485897</c:v>
                </c:pt>
                <c:pt idx="92">
                  <c:v>7.309155526079733</c:v>
                </c:pt>
                <c:pt idx="93">
                  <c:v>7.316342685925511</c:v>
                </c:pt>
                <c:pt idx="94">
                  <c:v>7.282463944566655</c:v>
                </c:pt>
                <c:pt idx="95">
                  <c:v>7.272348628437501</c:v>
                </c:pt>
                <c:pt idx="96">
                  <c:v>7.284769593828405</c:v>
                </c:pt>
              </c:numCache>
            </c:numRef>
          </c:yVal>
          <c:smooth val="1"/>
        </c:ser>
        <c:ser>
          <c:idx val="1"/>
          <c:order val="1"/>
          <c:tx>
            <c:strRef>
              <c:f>Output!$O$10</c:f>
              <c:strCache>
                <c:ptCount val="1"/>
                <c:pt idx="0">
                  <c:v>Δ elevator angle / Δ leadout</c:v>
                </c:pt>
              </c:strCache>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poly"/>
            <c:order val="2"/>
            <c:dispEq val="0"/>
            <c:dispRSqr val="0"/>
          </c:trendline>
          <c:xVal>
            <c:numRef>
              <c:f>Output!$M$12:$M$108</c:f>
              <c:numCache>
                <c:ptCount val="97"/>
                <c:pt idx="0">
                  <c:v>26.978064493566144</c:v>
                </c:pt>
                <c:pt idx="1">
                  <c:v>27.017333039716533</c:v>
                </c:pt>
                <c:pt idx="2">
                  <c:v>27.05660158586693</c:v>
                </c:pt>
                <c:pt idx="3">
                  <c:v>27.095870132017318</c:v>
                </c:pt>
                <c:pt idx="4">
                  <c:v>27.135138678167714</c:v>
                </c:pt>
                <c:pt idx="5">
                  <c:v>27.174407224318102</c:v>
                </c:pt>
                <c:pt idx="6">
                  <c:v>27.213675770468498</c:v>
                </c:pt>
                <c:pt idx="7">
                  <c:v>27.252944316618887</c:v>
                </c:pt>
                <c:pt idx="8">
                  <c:v>27.292212862769283</c:v>
                </c:pt>
                <c:pt idx="9">
                  <c:v>27.33148140891967</c:v>
                </c:pt>
                <c:pt idx="10">
                  <c:v>27.370749955070067</c:v>
                </c:pt>
                <c:pt idx="11">
                  <c:v>27.410018501220456</c:v>
                </c:pt>
                <c:pt idx="12">
                  <c:v>27.449287047370852</c:v>
                </c:pt>
                <c:pt idx="13">
                  <c:v>27.48855559352124</c:v>
                </c:pt>
                <c:pt idx="14">
                  <c:v>27.527824139671637</c:v>
                </c:pt>
                <c:pt idx="15">
                  <c:v>27.567092685822026</c:v>
                </c:pt>
                <c:pt idx="16">
                  <c:v>27.60636123197242</c:v>
                </c:pt>
                <c:pt idx="17">
                  <c:v>27.64562977812281</c:v>
                </c:pt>
                <c:pt idx="18">
                  <c:v>27.684898324273206</c:v>
                </c:pt>
                <c:pt idx="19">
                  <c:v>27.724166870423595</c:v>
                </c:pt>
                <c:pt idx="20">
                  <c:v>27.76343541657399</c:v>
                </c:pt>
                <c:pt idx="21">
                  <c:v>27.80270396272438</c:v>
                </c:pt>
                <c:pt idx="22">
                  <c:v>27.841972508874775</c:v>
                </c:pt>
                <c:pt idx="23">
                  <c:v>27.881241055025164</c:v>
                </c:pt>
                <c:pt idx="24">
                  <c:v>27.92050960117556</c:v>
                </c:pt>
                <c:pt idx="25">
                  <c:v>27.95977814732595</c:v>
                </c:pt>
                <c:pt idx="26">
                  <c:v>27.999046693476345</c:v>
                </c:pt>
                <c:pt idx="27">
                  <c:v>28.038315239626733</c:v>
                </c:pt>
                <c:pt idx="28">
                  <c:v>28.07758378577713</c:v>
                </c:pt>
                <c:pt idx="29">
                  <c:v>28.116852331927518</c:v>
                </c:pt>
                <c:pt idx="30">
                  <c:v>28.156120878077914</c:v>
                </c:pt>
                <c:pt idx="31">
                  <c:v>28.195389424228303</c:v>
                </c:pt>
                <c:pt idx="32">
                  <c:v>28.2346579703787</c:v>
                </c:pt>
                <c:pt idx="33">
                  <c:v>28.273926516529087</c:v>
                </c:pt>
                <c:pt idx="34">
                  <c:v>28.313195062679483</c:v>
                </c:pt>
                <c:pt idx="35">
                  <c:v>28.352463608829872</c:v>
                </c:pt>
                <c:pt idx="36">
                  <c:v>28.391732154980268</c:v>
                </c:pt>
                <c:pt idx="37">
                  <c:v>28.431000701130657</c:v>
                </c:pt>
                <c:pt idx="38">
                  <c:v>28.470269247281053</c:v>
                </c:pt>
                <c:pt idx="39">
                  <c:v>28.50953779343144</c:v>
                </c:pt>
                <c:pt idx="40">
                  <c:v>28.548806339581837</c:v>
                </c:pt>
                <c:pt idx="41">
                  <c:v>28.588074885732226</c:v>
                </c:pt>
                <c:pt idx="42">
                  <c:v>28.627343431882622</c:v>
                </c:pt>
                <c:pt idx="43">
                  <c:v>28.66661197803301</c:v>
                </c:pt>
                <c:pt idx="44">
                  <c:v>28.705880524183407</c:v>
                </c:pt>
                <c:pt idx="45">
                  <c:v>28.745149070333795</c:v>
                </c:pt>
                <c:pt idx="46">
                  <c:v>28.78441761648419</c:v>
                </c:pt>
                <c:pt idx="47">
                  <c:v>28.82368616263458</c:v>
                </c:pt>
                <c:pt idx="48">
                  <c:v>28.862954708784976</c:v>
                </c:pt>
                <c:pt idx="49">
                  <c:v>28.902223254935365</c:v>
                </c:pt>
                <c:pt idx="50">
                  <c:v>28.94149180108576</c:v>
                </c:pt>
                <c:pt idx="51">
                  <c:v>28.98076034723615</c:v>
                </c:pt>
                <c:pt idx="52">
                  <c:v>29.020028893386545</c:v>
                </c:pt>
                <c:pt idx="53">
                  <c:v>29.059297439536934</c:v>
                </c:pt>
                <c:pt idx="54">
                  <c:v>29.09856598568733</c:v>
                </c:pt>
                <c:pt idx="55">
                  <c:v>29.13783453183772</c:v>
                </c:pt>
                <c:pt idx="56">
                  <c:v>29.177103077988114</c:v>
                </c:pt>
                <c:pt idx="57">
                  <c:v>29.216371624138503</c:v>
                </c:pt>
                <c:pt idx="58">
                  <c:v>29.2556401702889</c:v>
                </c:pt>
                <c:pt idx="59">
                  <c:v>29.294908716439288</c:v>
                </c:pt>
                <c:pt idx="60">
                  <c:v>29.334177262589684</c:v>
                </c:pt>
                <c:pt idx="61">
                  <c:v>29.373445808740072</c:v>
                </c:pt>
                <c:pt idx="62">
                  <c:v>29.41271435489047</c:v>
                </c:pt>
                <c:pt idx="63">
                  <c:v>29.451982901040857</c:v>
                </c:pt>
                <c:pt idx="64">
                  <c:v>29.491251447191253</c:v>
                </c:pt>
                <c:pt idx="65">
                  <c:v>29.530519993341642</c:v>
                </c:pt>
                <c:pt idx="66">
                  <c:v>29.569788539492038</c:v>
                </c:pt>
                <c:pt idx="67">
                  <c:v>29.609057085642426</c:v>
                </c:pt>
                <c:pt idx="68">
                  <c:v>29.648325631792822</c:v>
                </c:pt>
                <c:pt idx="69">
                  <c:v>29.68759417794321</c:v>
                </c:pt>
                <c:pt idx="70">
                  <c:v>29.726862724093607</c:v>
                </c:pt>
                <c:pt idx="71">
                  <c:v>29.766131270243996</c:v>
                </c:pt>
                <c:pt idx="72">
                  <c:v>29.80539981639439</c:v>
                </c:pt>
                <c:pt idx="73">
                  <c:v>29.84466836254478</c:v>
                </c:pt>
                <c:pt idx="74">
                  <c:v>29.883936908695176</c:v>
                </c:pt>
                <c:pt idx="75">
                  <c:v>29.923205454845565</c:v>
                </c:pt>
                <c:pt idx="76">
                  <c:v>29.96247400099596</c:v>
                </c:pt>
                <c:pt idx="77">
                  <c:v>30.00174254714635</c:v>
                </c:pt>
                <c:pt idx="78">
                  <c:v>30.041011093296746</c:v>
                </c:pt>
                <c:pt idx="79">
                  <c:v>30.080279639447134</c:v>
                </c:pt>
                <c:pt idx="80">
                  <c:v>30.11954818559753</c:v>
                </c:pt>
                <c:pt idx="81">
                  <c:v>30.15881673174792</c:v>
                </c:pt>
                <c:pt idx="82">
                  <c:v>30.198085277898315</c:v>
                </c:pt>
                <c:pt idx="83">
                  <c:v>30.237353824048704</c:v>
                </c:pt>
                <c:pt idx="84">
                  <c:v>30.2766223701991</c:v>
                </c:pt>
                <c:pt idx="85">
                  <c:v>30.31589091634949</c:v>
                </c:pt>
                <c:pt idx="86">
                  <c:v>30.355159462499884</c:v>
                </c:pt>
                <c:pt idx="87">
                  <c:v>30.394428008650273</c:v>
                </c:pt>
                <c:pt idx="88">
                  <c:v>30.43369655480067</c:v>
                </c:pt>
                <c:pt idx="89">
                  <c:v>30.472965100951058</c:v>
                </c:pt>
                <c:pt idx="90">
                  <c:v>30.512233647101453</c:v>
                </c:pt>
                <c:pt idx="91">
                  <c:v>30.551502193251842</c:v>
                </c:pt>
                <c:pt idx="92">
                  <c:v>30.590770739402238</c:v>
                </c:pt>
                <c:pt idx="93">
                  <c:v>30.630039285552627</c:v>
                </c:pt>
                <c:pt idx="94">
                  <c:v>30.669307831703023</c:v>
                </c:pt>
                <c:pt idx="95">
                  <c:v>30.70857637785341</c:v>
                </c:pt>
                <c:pt idx="96">
                  <c:v>30.747844924003807</c:v>
                </c:pt>
              </c:numCache>
            </c:numRef>
          </c:xVal>
          <c:yVal>
            <c:numRef>
              <c:f>Output!$O$12:$O$108</c:f>
              <c:numCache>
                <c:ptCount val="97"/>
                <c:pt idx="0">
                  <c:v>-9.44422478231064</c:v>
                </c:pt>
                <c:pt idx="1">
                  <c:v>-10.61535175320271</c:v>
                </c:pt>
                <c:pt idx="2">
                  <c:v>-9.28998473287698</c:v>
                </c:pt>
                <c:pt idx="3">
                  <c:v>-9.430491224199686</c:v>
                </c:pt>
                <c:pt idx="4">
                  <c:v>-9.30592816400892</c:v>
                </c:pt>
                <c:pt idx="5">
                  <c:v>-7.907022368905857</c:v>
                </c:pt>
                <c:pt idx="6">
                  <c:v>-9.394769673325253</c:v>
                </c:pt>
                <c:pt idx="7">
                  <c:v>-8.063562052651006</c:v>
                </c:pt>
                <c:pt idx="8">
                  <c:v>-7.90323513323557</c:v>
                </c:pt>
                <c:pt idx="9">
                  <c:v>-9.276889169040054</c:v>
                </c:pt>
                <c:pt idx="10">
                  <c:v>-8.025839439305015</c:v>
                </c:pt>
                <c:pt idx="11">
                  <c:v>-7.904267714174733</c:v>
                </c:pt>
                <c:pt idx="12">
                  <c:v>-8.010013055568516</c:v>
                </c:pt>
                <c:pt idx="13">
                  <c:v>-7.906374261802867</c:v>
                </c:pt>
                <c:pt idx="14">
                  <c:v>-6.701419541497968</c:v>
                </c:pt>
                <c:pt idx="15">
                  <c:v>-7.953129141689377</c:v>
                </c:pt>
                <c:pt idx="16">
                  <c:v>-7.868508674345745</c:v>
                </c:pt>
                <c:pt idx="17">
                  <c:v>-8.036352172113718</c:v>
                </c:pt>
                <c:pt idx="18">
                  <c:v>-7.963987119428183</c:v>
                </c:pt>
                <c:pt idx="19">
                  <c:v>-6.578931488012183</c:v>
                </c:pt>
                <c:pt idx="20">
                  <c:v>-7.828455754703522</c:v>
                </c:pt>
                <c:pt idx="21">
                  <c:v>-7.765117916457116</c:v>
                </c:pt>
                <c:pt idx="22">
                  <c:v>-7.969925818067862</c:v>
                </c:pt>
                <c:pt idx="23">
                  <c:v>-6.596640302922573</c:v>
                </c:pt>
                <c:pt idx="24">
                  <c:v>-7.86434399213559</c:v>
                </c:pt>
                <c:pt idx="25">
                  <c:v>-7.8150032213686895</c:v>
                </c:pt>
                <c:pt idx="26">
                  <c:v>-6.473249594065891</c:v>
                </c:pt>
                <c:pt idx="27">
                  <c:v>-8.007347021487524</c:v>
                </c:pt>
                <c:pt idx="28">
                  <c:v>-6.402678983492352</c:v>
                </c:pt>
                <c:pt idx="29">
                  <c:v>-7.926778557439666</c:v>
                </c:pt>
                <c:pt idx="30">
                  <c:v>-6.575615490281599</c:v>
                </c:pt>
                <c:pt idx="31">
                  <c:v>-7.85645288383091</c:v>
                </c:pt>
                <c:pt idx="32">
                  <c:v>-6.5199150206075664</c:v>
                </c:pt>
                <c:pt idx="33">
                  <c:v>-7.7930522070110895</c:v>
                </c:pt>
                <c:pt idx="34">
                  <c:v>-7.7638952034046715</c:v>
                </c:pt>
                <c:pt idx="35">
                  <c:v>-6.447006940098243</c:v>
                </c:pt>
                <c:pt idx="36">
                  <c:v>-7.71057440462931</c:v>
                </c:pt>
                <c:pt idx="37">
                  <c:v>-6.405314780338862</c:v>
                </c:pt>
                <c:pt idx="38">
                  <c:v>-7.663804080487601</c:v>
                </c:pt>
                <c:pt idx="39">
                  <c:v>-6.624324868548878</c:v>
                </c:pt>
                <c:pt idx="40">
                  <c:v>-7.624909026053734</c:v>
                </c:pt>
                <c:pt idx="41">
                  <c:v>-7.60701125637803</c:v>
                </c:pt>
                <c:pt idx="42">
                  <c:v>-6.580780570036895</c:v>
                </c:pt>
                <c:pt idx="43">
                  <c:v>-7.577029024441262</c:v>
                </c:pt>
                <c:pt idx="44">
                  <c:v>-6.5582371180985035</c:v>
                </c:pt>
                <c:pt idx="45">
                  <c:v>-7.552845854008365</c:v>
                </c:pt>
                <c:pt idx="46">
                  <c:v>-7.542551813161963</c:v>
                </c:pt>
                <c:pt idx="47">
                  <c:v>-6.533176463913395</c:v>
                </c:pt>
                <c:pt idx="48">
                  <c:v>-7.527132433434246</c:v>
                </c:pt>
                <c:pt idx="49">
                  <c:v>-6.522730334341452</c:v>
                </c:pt>
                <c:pt idx="50">
                  <c:v>-7.517472276415526</c:v>
                </c:pt>
                <c:pt idx="51">
                  <c:v>-7.514729732843904</c:v>
                </c:pt>
                <c:pt idx="52">
                  <c:v>-6.516055095499082</c:v>
                </c:pt>
                <c:pt idx="53">
                  <c:v>-7.513861014139341</c:v>
                </c:pt>
                <c:pt idx="54">
                  <c:v>-7.51571204635566</c:v>
                </c:pt>
                <c:pt idx="55">
                  <c:v>-7.519149056428582</c:v>
                </c:pt>
                <c:pt idx="56">
                  <c:v>-6.524709906064381</c:v>
                </c:pt>
                <c:pt idx="57">
                  <c:v>-7.530253093486984</c:v>
                </c:pt>
                <c:pt idx="58">
                  <c:v>-7.538386770935328</c:v>
                </c:pt>
                <c:pt idx="59">
                  <c:v>-6.290127194988829</c:v>
                </c:pt>
                <c:pt idx="60">
                  <c:v>-7.55956608376828</c:v>
                </c:pt>
                <c:pt idx="61">
                  <c:v>-7.572644050722738</c:v>
                </c:pt>
                <c:pt idx="62">
                  <c:v>-7.3051494400952866</c:v>
                </c:pt>
                <c:pt idx="63">
                  <c:v>-7.605206737169338</c:v>
                </c:pt>
                <c:pt idx="64">
                  <c:v>-6.352941079157943</c:v>
                </c:pt>
                <c:pt idx="65">
                  <c:v>-8.588372408942568</c:v>
                </c:pt>
                <c:pt idx="66">
                  <c:v>-7.385110647123785</c:v>
                </c:pt>
                <c:pt idx="67">
                  <c:v>-6.410750954954622</c:v>
                </c:pt>
                <c:pt idx="68">
                  <c:v>-7.436676320242972</c:v>
                </c:pt>
                <c:pt idx="69">
                  <c:v>-7.466578649952857</c:v>
                </c:pt>
                <c:pt idx="70">
                  <c:v>-7.236715306623958</c:v>
                </c:pt>
                <c:pt idx="71">
                  <c:v>-7.535625157394728</c:v>
                </c:pt>
                <c:pt idx="72">
                  <c:v>-7.572488597895812</c:v>
                </c:pt>
                <c:pt idx="73">
                  <c:v>-7.349776470246271</c:v>
                </c:pt>
                <c:pt idx="74">
                  <c:v>-7.394544900045962</c:v>
                </c:pt>
                <c:pt idx="75">
                  <c:v>-7.4421910925889945</c:v>
                </c:pt>
                <c:pt idx="76">
                  <c:v>-8.456405595804366</c:v>
                </c:pt>
                <c:pt idx="77">
                  <c:v>-7.550140097962664</c:v>
                </c:pt>
                <c:pt idx="78">
                  <c:v>-7.362713184296712</c:v>
                </c:pt>
                <c:pt idx="79">
                  <c:v>-7.198111859275555</c:v>
                </c:pt>
                <c:pt idx="80">
                  <c:v>-7.499872847287621</c:v>
                </c:pt>
                <c:pt idx="81">
                  <c:v>-7.343372560899529</c:v>
                </c:pt>
                <c:pt idx="82">
                  <c:v>-8.411295085870194</c:v>
                </c:pt>
                <c:pt idx="83">
                  <c:v>-7.51711566092493</c:v>
                </c:pt>
                <c:pt idx="84">
                  <c:v>-7.190648530913561</c:v>
                </c:pt>
                <c:pt idx="85">
                  <c:v>-8.517041095362314</c:v>
                </c:pt>
                <c:pt idx="86">
                  <c:v>-7.41739882300429</c:v>
                </c:pt>
                <c:pt idx="87">
                  <c:v>-7.167464863612101</c:v>
                </c:pt>
                <c:pt idx="88">
                  <c:v>-8.534613767573676</c:v>
                </c:pt>
                <c:pt idx="89">
                  <c:v>-7.301013819570305</c:v>
                </c:pt>
                <c:pt idx="90">
                  <c:v>-7.315610964749349</c:v>
                </c:pt>
                <c:pt idx="91">
                  <c:v>-7.21094766485897</c:v>
                </c:pt>
                <c:pt idx="92">
                  <c:v>-7.30915552607969</c:v>
                </c:pt>
                <c:pt idx="93">
                  <c:v>-7.316342685925511</c:v>
                </c:pt>
                <c:pt idx="94">
                  <c:v>-7.282463944566655</c:v>
                </c:pt>
                <c:pt idx="95">
                  <c:v>-7.272348628437501</c:v>
                </c:pt>
                <c:pt idx="96">
                  <c:v>-6.0706413281903595</c:v>
                </c:pt>
              </c:numCache>
            </c:numRef>
          </c:yVal>
          <c:smooth val="1"/>
        </c:ser>
        <c:axId val="32684101"/>
        <c:axId val="25721454"/>
      </c:scatterChart>
      <c:valAx>
        <c:axId val="326841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21454"/>
        <c:crosses val="autoZero"/>
        <c:crossBetween val="midCat"/>
        <c:dispUnits/>
      </c:valAx>
      <c:valAx>
        <c:axId val="25721454"/>
        <c:scaling>
          <c:orientation val="minMax"/>
          <c:max val="1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84101"/>
        <c:crosses val="autoZero"/>
        <c:crossBetween val="midCat"/>
        <c:dispUnits/>
      </c:valAx>
      <c:spPr>
        <a:solidFill>
          <a:srgbClr val="FFFFFF"/>
        </a:solidFill>
        <a:ln w="3175">
          <a:noFill/>
        </a:ln>
      </c:spPr>
    </c:plotArea>
    <c:legend>
      <c:legendPos val="r"/>
      <c:layout>
        <c:manualLayout>
          <c:xMode val="edge"/>
          <c:yMode val="edge"/>
          <c:x val="0.70325"/>
          <c:y val="0.0565"/>
          <c:w val="0.2605"/>
          <c:h val="0.16925"/>
        </c:manualLayout>
      </c:layout>
      <c:overlay val="0"/>
      <c:spPr>
        <a:solidFill>
          <a:srgbClr val="FFFFFF"/>
        </a:solid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75"/>
  </sheetViews>
  <pageMargins left="0.7" right="0.7" top="0.75" bottom="0.75" header="0.3" footer="0.3"/>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148"/>
  </sheetViews>
  <pageMargins left="0.7" right="0.7" top="0.75" bottom="0.75" header="0.3" footer="0.3"/>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Pr codeName="Chart5"/>
  <sheetViews>
    <sheetView workbookViewId="0" zoomScale="75"/>
  </sheetViews>
  <pageMargins left="0.7" right="0.7" top="0.75" bottom="0.75" header="0.3" footer="0.3"/>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Pr codeName="Chart7"/>
  <sheetViews>
    <sheetView workbookViewId="0" zoomScale="75"/>
  </sheetViews>
  <pageMargins left="0.7" right="0.7" top="0.75" bottom="0.75" header="0.3" footer="0.3"/>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0.7015</cdr:x>
      <cdr:y>0.45775</cdr:y>
    </cdr:from>
    <cdr:to>
      <cdr:x>0.933</cdr:x>
      <cdr:y>0.49525</cdr:y>
    </cdr:to>
    <cdr:sp>
      <cdr:nvSpPr>
        <cdr:cNvPr id="1" name="TextBox 1"/>
        <cdr:cNvSpPr txBox="1">
          <a:spLocks noChangeArrowheads="1"/>
        </cdr:cNvSpPr>
      </cdr:nvSpPr>
      <cdr:spPr>
        <a:xfrm>
          <a:off x="6124575" y="2924175"/>
          <a:ext cx="2028825" cy="23812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Forward Leadout Length, in. </a:t>
          </a:r>
          <a:r>
            <a:rPr lang="en-US" cap="none" sz="11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91275"/>
    <xdr:graphicFrame>
      <xdr:nvGraphicFramePr>
        <xdr:cNvPr id="1" name="Shape 1025"/>
        <xdr:cNvGraphicFramePr/>
      </xdr:nvGraphicFramePr>
      <xdr:xfrm>
        <a:off x="0" y="0"/>
        <a:ext cx="874395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0.4585</cdr:y>
    </cdr:from>
    <cdr:to>
      <cdr:x>0.9385</cdr:x>
      <cdr:y>0.49575</cdr:y>
    </cdr:to>
    <cdr:sp>
      <cdr:nvSpPr>
        <cdr:cNvPr id="1" name="TextBox 1"/>
        <cdr:cNvSpPr txBox="1">
          <a:spLocks noChangeArrowheads="1"/>
        </cdr:cNvSpPr>
      </cdr:nvSpPr>
      <cdr:spPr>
        <a:xfrm>
          <a:off x="6553200" y="2924175"/>
          <a:ext cx="1647825" cy="23812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Forward Leadout Length</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91275"/>
    <xdr:graphicFrame>
      <xdr:nvGraphicFramePr>
        <xdr:cNvPr id="1" name="Shape 1025"/>
        <xdr:cNvGraphicFramePr/>
      </xdr:nvGraphicFramePr>
      <xdr:xfrm>
        <a:off x="0" y="0"/>
        <a:ext cx="8743950"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0.84275</cdr:x>
      <cdr:y>0.52375</cdr:y>
    </cdr:from>
    <cdr:to>
      <cdr:x>0.944</cdr:x>
      <cdr:y>0.5515</cdr:y>
    </cdr:to>
    <cdr:sp fLocksText="0">
      <cdr:nvSpPr>
        <cdr:cNvPr id="1" name="TextBox 1"/>
        <cdr:cNvSpPr txBox="1">
          <a:spLocks noChangeArrowheads="1"/>
        </cdr:cNvSpPr>
      </cdr:nvSpPr>
      <cdr:spPr>
        <a:xfrm>
          <a:off x="7362825" y="3343275"/>
          <a:ext cx="885825" cy="1809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91275"/>
    <xdr:graphicFrame>
      <xdr:nvGraphicFramePr>
        <xdr:cNvPr id="1" name="Shape 1025"/>
        <xdr:cNvGraphicFramePr/>
      </xdr:nvGraphicFramePr>
      <xdr:xfrm>
        <a:off x="0" y="0"/>
        <a:ext cx="874395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cdr:x>
      <cdr:y>0.49275</cdr:y>
    </cdr:from>
    <cdr:to>
      <cdr:x>0.86375</cdr:x>
      <cdr:y>0.5305</cdr:y>
    </cdr:to>
    <cdr:sp>
      <cdr:nvSpPr>
        <cdr:cNvPr id="1" name="TextBox 1"/>
        <cdr:cNvSpPr txBox="1">
          <a:spLocks noChangeArrowheads="1"/>
        </cdr:cNvSpPr>
      </cdr:nvSpPr>
      <cdr:spPr>
        <a:xfrm>
          <a:off x="5743575" y="2371725"/>
          <a:ext cx="1619250" cy="1809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Forward Leadout Length, in. </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304800"/>
        <a:ext cx="8534400" cy="4829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4">
    <pageSetUpPr fitToPage="1"/>
  </sheetPr>
  <dimension ref="E8:R84"/>
  <sheetViews>
    <sheetView zoomScale="75" zoomScaleNormal="75" zoomScalePageLayoutView="0" workbookViewId="0" topLeftCell="D7">
      <selection activeCell="J10" sqref="J10"/>
    </sheetView>
  </sheetViews>
  <sheetFormatPr defaultColWidth="11.421875" defaultRowHeight="15"/>
  <cols>
    <col min="1" max="2" width="4.140625" style="23" customWidth="1"/>
    <col min="3" max="3" width="12.00390625" style="23" customWidth="1"/>
    <col min="4" max="4" width="4.140625" style="23" customWidth="1"/>
    <col min="5" max="8" width="2.28125" style="23" customWidth="1"/>
    <col min="9" max="9" width="75.8515625" style="23" customWidth="1"/>
    <col min="10" max="10" width="8.421875" style="23" customWidth="1"/>
    <col min="11" max="11" width="3.28125" style="23" customWidth="1"/>
    <col min="12" max="12" width="57.7109375" style="23" customWidth="1"/>
    <col min="13" max="14" width="0" style="23" hidden="1" customWidth="1"/>
    <col min="15" max="16384" width="9.140625" style="23" customWidth="1"/>
  </cols>
  <sheetData>
    <row r="7" ht="15" thickBot="1"/>
    <row r="8" spans="5:9" ht="18">
      <c r="E8" s="41" t="s">
        <v>62</v>
      </c>
      <c r="F8" s="42"/>
      <c r="G8" s="42"/>
      <c r="H8" s="42"/>
      <c r="I8" s="10"/>
    </row>
    <row r="9" spans="5:9" ht="14.25">
      <c r="E9" s="43" t="s">
        <v>6</v>
      </c>
      <c r="F9" s="44"/>
      <c r="G9" s="44"/>
      <c r="H9" s="44"/>
      <c r="I9" s="11"/>
    </row>
    <row r="10" spans="5:9" ht="14.25">
      <c r="E10" s="43" t="s">
        <v>7</v>
      </c>
      <c r="F10" s="44"/>
      <c r="G10" s="44"/>
      <c r="H10" s="44"/>
      <c r="I10" s="11"/>
    </row>
    <row r="11" spans="5:9" ht="14.25">
      <c r="E11" s="43" t="s">
        <v>8</v>
      </c>
      <c r="F11" s="44"/>
      <c r="G11" s="44"/>
      <c r="H11" s="44"/>
      <c r="I11" s="11"/>
    </row>
    <row r="12" spans="5:9" ht="14.25">
      <c r="E12" s="43" t="s">
        <v>13</v>
      </c>
      <c r="F12" s="44"/>
      <c r="G12" s="44"/>
      <c r="H12" s="44"/>
      <c r="I12" s="11"/>
    </row>
    <row r="13" spans="5:9" ht="14.25">
      <c r="E13" s="43" t="s">
        <v>14</v>
      </c>
      <c r="F13" s="44"/>
      <c r="G13" s="44"/>
      <c r="H13" s="44"/>
      <c r="I13" s="11"/>
    </row>
    <row r="14" spans="5:9" ht="14.25">
      <c r="E14" s="43" t="s">
        <v>15</v>
      </c>
      <c r="F14" s="44"/>
      <c r="G14" s="44"/>
      <c r="H14" s="44"/>
      <c r="I14" s="11"/>
    </row>
    <row r="15" spans="5:9" ht="15" thickBot="1">
      <c r="E15" s="43" t="s">
        <v>28</v>
      </c>
      <c r="F15" s="44"/>
      <c r="G15" s="44"/>
      <c r="H15" s="44"/>
      <c r="I15" s="11"/>
    </row>
    <row r="16" spans="5:18" ht="13.5" customHeight="1">
      <c r="E16" s="43"/>
      <c r="F16" s="44" t="s">
        <v>29</v>
      </c>
      <c r="G16" s="44"/>
      <c r="H16" s="44"/>
      <c r="I16" s="11"/>
      <c r="K16" s="98" t="s">
        <v>141</v>
      </c>
      <c r="L16" s="99"/>
      <c r="M16" s="99"/>
      <c r="N16" s="99"/>
      <c r="O16" s="99"/>
      <c r="P16" s="99"/>
      <c r="Q16" s="99"/>
      <c r="R16" s="10"/>
    </row>
    <row r="17" spans="5:18" ht="14.25">
      <c r="E17" s="43"/>
      <c r="F17" s="44" t="s">
        <v>37</v>
      </c>
      <c r="G17" s="44"/>
      <c r="H17" s="44"/>
      <c r="I17" s="11"/>
      <c r="K17" s="100"/>
      <c r="L17" s="101"/>
      <c r="M17" s="101"/>
      <c r="N17" s="101"/>
      <c r="O17" s="101"/>
      <c r="P17" s="101"/>
      <c r="Q17" s="101"/>
      <c r="R17" s="11"/>
    </row>
    <row r="18" spans="5:18" ht="14.25">
      <c r="E18" s="43"/>
      <c r="F18" s="44" t="s">
        <v>38</v>
      </c>
      <c r="G18" s="44"/>
      <c r="H18" s="44"/>
      <c r="I18" s="11"/>
      <c r="K18" s="100"/>
      <c r="L18" s="101"/>
      <c r="M18" s="101"/>
      <c r="N18" s="101"/>
      <c r="O18" s="101"/>
      <c r="P18" s="101"/>
      <c r="Q18" s="101"/>
      <c r="R18" s="11"/>
    </row>
    <row r="19" spans="5:18" ht="15" thickBot="1">
      <c r="E19" s="45"/>
      <c r="F19" s="46" t="s">
        <v>150</v>
      </c>
      <c r="G19" s="46"/>
      <c r="H19" s="46"/>
      <c r="I19" s="12"/>
      <c r="K19" s="57"/>
      <c r="L19" s="44"/>
      <c r="M19" s="44"/>
      <c r="N19" s="44"/>
      <c r="O19" s="44"/>
      <c r="P19" s="44"/>
      <c r="Q19" s="44"/>
      <c r="R19" s="11"/>
    </row>
    <row r="20" spans="11:18" ht="30.75" customHeight="1" thickBot="1">
      <c r="K20" s="43"/>
      <c r="L20" s="58"/>
      <c r="M20" s="44"/>
      <c r="N20" s="44"/>
      <c r="O20" s="44"/>
      <c r="P20" s="44"/>
      <c r="Q20" s="44"/>
      <c r="R20" s="11"/>
    </row>
    <row r="21" spans="5:18" ht="18.75" customHeight="1">
      <c r="E21" s="41" t="s">
        <v>63</v>
      </c>
      <c r="F21" s="42"/>
      <c r="G21" s="42"/>
      <c r="H21" s="42"/>
      <c r="I21" s="10"/>
      <c r="K21" s="57"/>
      <c r="L21" s="58"/>
      <c r="M21" s="59"/>
      <c r="N21" s="59"/>
      <c r="O21" s="59"/>
      <c r="P21" s="59"/>
      <c r="Q21" s="59"/>
      <c r="R21" s="11"/>
    </row>
    <row r="22" spans="5:18" ht="14.25">
      <c r="E22" s="43" t="s">
        <v>70</v>
      </c>
      <c r="F22" s="44"/>
      <c r="G22" s="44"/>
      <c r="H22" s="44"/>
      <c r="I22" s="11"/>
      <c r="K22" s="60" t="s">
        <v>139</v>
      </c>
      <c r="L22" s="58"/>
      <c r="M22" s="59"/>
      <c r="N22" s="59"/>
      <c r="O22" s="59"/>
      <c r="P22" s="59"/>
      <c r="Q22" s="59"/>
      <c r="R22" s="11"/>
    </row>
    <row r="23" spans="5:18" ht="15" customHeight="1">
      <c r="E23" s="43" t="s">
        <v>86</v>
      </c>
      <c r="F23" s="44"/>
      <c r="G23" s="44"/>
      <c r="H23" s="44"/>
      <c r="I23" s="11"/>
      <c r="K23" s="61"/>
      <c r="L23" s="103" t="s">
        <v>140</v>
      </c>
      <c r="M23" s="103"/>
      <c r="N23" s="103"/>
      <c r="O23" s="103"/>
      <c r="P23" s="103"/>
      <c r="Q23" s="103"/>
      <c r="R23" s="104"/>
    </row>
    <row r="24" spans="5:18" ht="14.25">
      <c r="E24" s="43" t="s">
        <v>87</v>
      </c>
      <c r="F24" s="44"/>
      <c r="G24" s="44"/>
      <c r="H24" s="44"/>
      <c r="I24" s="11"/>
      <c r="K24" s="57"/>
      <c r="L24" s="103"/>
      <c r="M24" s="103"/>
      <c r="N24" s="103"/>
      <c r="O24" s="103"/>
      <c r="P24" s="103"/>
      <c r="Q24" s="103"/>
      <c r="R24" s="104"/>
    </row>
    <row r="25" spans="5:18" ht="15" customHeight="1">
      <c r="E25" s="43" t="s">
        <v>11</v>
      </c>
      <c r="F25" s="44"/>
      <c r="G25" s="44"/>
      <c r="H25" s="44"/>
      <c r="I25" s="11"/>
      <c r="K25" s="57"/>
      <c r="L25" s="103"/>
      <c r="M25" s="103"/>
      <c r="N25" s="103"/>
      <c r="O25" s="103"/>
      <c r="P25" s="103"/>
      <c r="Q25" s="103"/>
      <c r="R25" s="104"/>
    </row>
    <row r="26" spans="5:18" ht="15.75" customHeight="1">
      <c r="E26" s="43" t="s">
        <v>5</v>
      </c>
      <c r="F26" s="44"/>
      <c r="G26" s="44"/>
      <c r="H26" s="44"/>
      <c r="I26" s="11"/>
      <c r="K26" s="62"/>
      <c r="L26" s="101" t="s">
        <v>142</v>
      </c>
      <c r="M26" s="101"/>
      <c r="N26" s="101"/>
      <c r="O26" s="101"/>
      <c r="P26" s="101"/>
      <c r="Q26" s="101"/>
      <c r="R26" s="102"/>
    </row>
    <row r="27" spans="5:18" ht="14.25">
      <c r="E27" s="43" t="s">
        <v>10</v>
      </c>
      <c r="F27" s="44"/>
      <c r="G27" s="44"/>
      <c r="H27" s="44"/>
      <c r="I27" s="11"/>
      <c r="K27" s="43"/>
      <c r="L27" s="101"/>
      <c r="M27" s="101"/>
      <c r="N27" s="101"/>
      <c r="O27" s="101"/>
      <c r="P27" s="101"/>
      <c r="Q27" s="101"/>
      <c r="R27" s="102"/>
    </row>
    <row r="28" spans="5:18" ht="14.25">
      <c r="E28" s="43" t="s">
        <v>152</v>
      </c>
      <c r="F28" s="44"/>
      <c r="G28" s="44"/>
      <c r="H28" s="44"/>
      <c r="I28" s="11"/>
      <c r="K28" s="43"/>
      <c r="L28" s="101"/>
      <c r="M28" s="101"/>
      <c r="N28" s="101"/>
      <c r="O28" s="101"/>
      <c r="P28" s="101"/>
      <c r="Q28" s="101"/>
      <c r="R28" s="102"/>
    </row>
    <row r="29" spans="5:18" ht="15" customHeight="1">
      <c r="E29" s="43" t="s">
        <v>153</v>
      </c>
      <c r="F29" s="44"/>
      <c r="G29" s="44"/>
      <c r="H29" s="44"/>
      <c r="I29" s="11"/>
      <c r="K29" s="57"/>
      <c r="L29" s="101" t="s">
        <v>143</v>
      </c>
      <c r="M29" s="101"/>
      <c r="N29" s="101"/>
      <c r="O29" s="101"/>
      <c r="P29" s="101"/>
      <c r="Q29" s="101"/>
      <c r="R29" s="102"/>
    </row>
    <row r="30" spans="5:18" ht="14.25">
      <c r="E30" s="43" t="s">
        <v>151</v>
      </c>
      <c r="F30" s="44"/>
      <c r="G30" s="44"/>
      <c r="H30" s="44"/>
      <c r="I30" s="11"/>
      <c r="K30" s="57"/>
      <c r="L30" s="101"/>
      <c r="M30" s="101"/>
      <c r="N30" s="101"/>
      <c r="O30" s="101"/>
      <c r="P30" s="101"/>
      <c r="Q30" s="101"/>
      <c r="R30" s="102"/>
    </row>
    <row r="31" spans="5:18" ht="14.25">
      <c r="E31" s="43" t="s">
        <v>9</v>
      </c>
      <c r="F31" s="44"/>
      <c r="G31" s="44"/>
      <c r="H31" s="44"/>
      <c r="I31" s="11"/>
      <c r="K31" s="57"/>
      <c r="L31" s="58"/>
      <c r="M31" s="58"/>
      <c r="N31" s="58"/>
      <c r="O31" s="58"/>
      <c r="P31" s="58"/>
      <c r="Q31" s="58"/>
      <c r="R31" s="63"/>
    </row>
    <row r="32" spans="5:18" ht="15" customHeight="1">
      <c r="E32" s="43" t="s">
        <v>34</v>
      </c>
      <c r="F32" s="44"/>
      <c r="G32" s="44"/>
      <c r="H32" s="44"/>
      <c r="I32" s="11"/>
      <c r="K32" s="100" t="s">
        <v>145</v>
      </c>
      <c r="L32" s="101"/>
      <c r="M32" s="101"/>
      <c r="N32" s="101"/>
      <c r="O32" s="101"/>
      <c r="P32" s="101"/>
      <c r="Q32" s="101"/>
      <c r="R32" s="102"/>
    </row>
    <row r="33" spans="5:18" ht="15" customHeight="1">
      <c r="E33" s="43" t="s">
        <v>12</v>
      </c>
      <c r="F33" s="44"/>
      <c r="G33" s="44"/>
      <c r="H33" s="44"/>
      <c r="I33" s="11"/>
      <c r="K33" s="100"/>
      <c r="L33" s="101"/>
      <c r="M33" s="101"/>
      <c r="N33" s="101"/>
      <c r="O33" s="101"/>
      <c r="P33" s="101"/>
      <c r="Q33" s="101"/>
      <c r="R33" s="102"/>
    </row>
    <row r="34" spans="5:18" ht="14.25">
      <c r="E34" s="43" t="s">
        <v>88</v>
      </c>
      <c r="F34" s="44"/>
      <c r="G34" s="44"/>
      <c r="H34" s="44"/>
      <c r="I34" s="11"/>
      <c r="K34" s="43"/>
      <c r="L34" s="44"/>
      <c r="M34" s="44"/>
      <c r="N34" s="44"/>
      <c r="O34" s="44"/>
      <c r="P34" s="44"/>
      <c r="Q34" s="44"/>
      <c r="R34" s="11"/>
    </row>
    <row r="35" spans="5:18" ht="15" thickBot="1">
      <c r="E35" s="43" t="s">
        <v>16</v>
      </c>
      <c r="F35" s="44"/>
      <c r="G35" s="44"/>
      <c r="H35" s="44"/>
      <c r="I35" s="11"/>
      <c r="K35" s="64" t="s">
        <v>144</v>
      </c>
      <c r="L35" s="46"/>
      <c r="M35" s="46"/>
      <c r="N35" s="46"/>
      <c r="O35" s="46"/>
      <c r="P35" s="46"/>
      <c r="Q35" s="46"/>
      <c r="R35" s="12"/>
    </row>
    <row r="36" spans="5:9" ht="14.25">
      <c r="E36" s="43" t="s">
        <v>17</v>
      </c>
      <c r="F36" s="44"/>
      <c r="G36" s="44"/>
      <c r="H36" s="44"/>
      <c r="I36" s="11"/>
    </row>
    <row r="37" spans="5:9" ht="14.25">
      <c r="E37" s="43" t="s">
        <v>18</v>
      </c>
      <c r="F37" s="44"/>
      <c r="G37" s="44"/>
      <c r="H37" s="44"/>
      <c r="I37" s="11"/>
    </row>
    <row r="38" spans="5:9" ht="15" thickBot="1">
      <c r="E38" s="45" t="s">
        <v>189</v>
      </c>
      <c r="F38" s="46"/>
      <c r="G38" s="46"/>
      <c r="H38" s="46"/>
      <c r="I38" s="12"/>
    </row>
    <row r="42" ht="14.25">
      <c r="J42" s="35"/>
    </row>
    <row r="43" spans="9:14" ht="18">
      <c r="I43" s="36"/>
      <c r="J43" s="36"/>
      <c r="K43" s="37"/>
      <c r="L43" s="36"/>
      <c r="M43" s="37"/>
      <c r="N43" s="36"/>
    </row>
    <row r="44" spans="9:13" ht="14.25" hidden="1">
      <c r="I44" s="38"/>
      <c r="J44" s="35"/>
      <c r="M44" s="39"/>
    </row>
    <row r="45" spans="9:13" ht="14.25" hidden="1">
      <c r="I45" s="38"/>
      <c r="J45" s="35"/>
      <c r="M45" s="39"/>
    </row>
    <row r="46" spans="9:13" ht="14.25">
      <c r="I46" s="38"/>
      <c r="J46" s="35"/>
      <c r="M46" s="39"/>
    </row>
    <row r="47" spans="9:13" ht="14.25">
      <c r="I47" s="38"/>
      <c r="J47" s="35"/>
      <c r="M47" s="39"/>
    </row>
    <row r="48" spans="9:13" ht="14.25">
      <c r="I48" s="38"/>
      <c r="J48" s="35"/>
      <c r="M48" s="39"/>
    </row>
    <row r="49" spans="9:13" ht="14.25">
      <c r="I49" s="38"/>
      <c r="J49" s="35"/>
      <c r="M49" s="39"/>
    </row>
    <row r="50" spans="9:13" ht="14.25">
      <c r="I50" s="38"/>
      <c r="J50" s="35"/>
      <c r="M50" s="39"/>
    </row>
    <row r="51" spans="9:13" ht="14.25">
      <c r="I51" s="38"/>
      <c r="J51" s="35"/>
      <c r="M51" s="39"/>
    </row>
    <row r="52" spans="9:13" ht="14.25">
      <c r="I52" s="38"/>
      <c r="J52" s="35"/>
      <c r="M52" s="39"/>
    </row>
    <row r="53" spans="9:13" ht="14.25">
      <c r="I53" s="38"/>
      <c r="J53" s="35"/>
      <c r="M53" s="39"/>
    </row>
    <row r="54" spans="9:13" ht="14.25">
      <c r="I54" s="38"/>
      <c r="J54" s="35"/>
      <c r="M54" s="39"/>
    </row>
    <row r="55" spans="9:13" ht="14.25">
      <c r="I55" s="38"/>
      <c r="J55" s="35"/>
      <c r="M55" s="39"/>
    </row>
    <row r="56" spans="9:13" ht="14.25">
      <c r="I56" s="38"/>
      <c r="J56" s="35"/>
      <c r="M56" s="39"/>
    </row>
    <row r="57" spans="9:13" ht="30" customHeight="1">
      <c r="I57" s="40"/>
      <c r="J57" s="35"/>
      <c r="M57" s="39"/>
    </row>
    <row r="58" spans="9:13" ht="14.25">
      <c r="I58" s="38"/>
      <c r="J58" s="35"/>
      <c r="M58" s="39"/>
    </row>
    <row r="59" spans="9:13" ht="14.25">
      <c r="I59" s="38"/>
      <c r="J59" s="35"/>
      <c r="M59" s="39"/>
    </row>
    <row r="60" spans="9:13" ht="14.25">
      <c r="I60" s="38"/>
      <c r="J60" s="35"/>
      <c r="M60" s="39"/>
    </row>
    <row r="61" spans="9:13" ht="14.25">
      <c r="I61" s="38"/>
      <c r="J61" s="35"/>
      <c r="M61" s="39"/>
    </row>
    <row r="62" spans="9:13" ht="14.25">
      <c r="I62" s="38"/>
      <c r="J62" s="35"/>
      <c r="M62" s="39"/>
    </row>
    <row r="63" spans="9:13" ht="14.25">
      <c r="I63" s="38"/>
      <c r="J63" s="35"/>
      <c r="M63" s="39"/>
    </row>
    <row r="64" spans="9:13" ht="14.25">
      <c r="I64" s="38"/>
      <c r="J64" s="35"/>
      <c r="M64" s="39"/>
    </row>
    <row r="65" spans="9:13" ht="14.25">
      <c r="I65" s="38"/>
      <c r="J65" s="35"/>
      <c r="M65" s="39"/>
    </row>
    <row r="66" spans="9:13" ht="14.25">
      <c r="I66" s="38"/>
      <c r="J66" s="35"/>
      <c r="M66" s="39"/>
    </row>
    <row r="67" spans="9:13" ht="14.25">
      <c r="I67" s="38"/>
      <c r="J67" s="35"/>
      <c r="M67" s="39"/>
    </row>
    <row r="68" spans="9:13" ht="14.25">
      <c r="I68" s="38"/>
      <c r="J68" s="35"/>
      <c r="M68" s="39"/>
    </row>
    <row r="69" spans="9:13" ht="14.25">
      <c r="I69" s="38"/>
      <c r="J69" s="35"/>
      <c r="M69" s="39"/>
    </row>
    <row r="70" spans="9:13" ht="14.25">
      <c r="I70" s="38"/>
      <c r="J70" s="35"/>
      <c r="M70" s="39"/>
    </row>
    <row r="71" spans="9:13" ht="14.25">
      <c r="I71" s="38"/>
      <c r="J71" s="35"/>
      <c r="M71" s="39"/>
    </row>
    <row r="72" spans="9:13" ht="14.25">
      <c r="I72" s="38"/>
      <c r="J72" s="35"/>
      <c r="M72" s="39"/>
    </row>
    <row r="73" spans="9:13" ht="14.25">
      <c r="I73" s="38"/>
      <c r="J73" s="35"/>
      <c r="M73" s="39"/>
    </row>
    <row r="74" spans="9:13" ht="14.25" hidden="1">
      <c r="I74" s="38"/>
      <c r="J74" s="35"/>
      <c r="M74" s="39"/>
    </row>
    <row r="75" spans="9:13" ht="14.25" hidden="1">
      <c r="I75" s="38"/>
      <c r="J75" s="35"/>
      <c r="M75" s="39"/>
    </row>
    <row r="76" spans="9:13" ht="14.25" hidden="1">
      <c r="I76" s="38"/>
      <c r="J76" s="35"/>
      <c r="M76" s="39"/>
    </row>
    <row r="77" spans="10:13" ht="14.25" hidden="1">
      <c r="J77" s="35"/>
      <c r="M77" s="39"/>
    </row>
    <row r="78" spans="9:10" ht="18">
      <c r="I78" s="36"/>
      <c r="J78" s="35"/>
    </row>
    <row r="79" spans="9:10" ht="14.25">
      <c r="I79" s="38"/>
      <c r="J79" s="35"/>
    </row>
    <row r="80" spans="9:10" ht="14.25">
      <c r="I80" s="38"/>
      <c r="J80" s="35"/>
    </row>
    <row r="81" spans="9:10" ht="14.25">
      <c r="I81" s="38"/>
      <c r="J81" s="35"/>
    </row>
    <row r="82" spans="9:10" ht="14.25">
      <c r="I82" s="38"/>
      <c r="J82" s="35"/>
    </row>
    <row r="83" ht="14.25">
      <c r="J83" s="35"/>
    </row>
    <row r="84" ht="14.25">
      <c r="J84" s="35"/>
    </row>
  </sheetData>
  <sheetProtection/>
  <mergeCells count="5">
    <mergeCell ref="K16:Q18"/>
    <mergeCell ref="K32:R33"/>
    <mergeCell ref="L23:R25"/>
    <mergeCell ref="L26:R28"/>
    <mergeCell ref="L29:R30"/>
  </mergeCells>
  <printOptions/>
  <pageMargins left="0.7" right="0.7" top="0.75" bottom="0.75" header="0.3" footer="0.3"/>
  <pageSetup fitToHeight="1" fitToWidth="1" orientation="landscape" scale="86"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E1:P92"/>
  <sheetViews>
    <sheetView zoomScale="75" zoomScaleNormal="75" zoomScalePageLayoutView="0" workbookViewId="0" topLeftCell="A43">
      <selection activeCell="I86" sqref="I86"/>
    </sheetView>
  </sheetViews>
  <sheetFormatPr defaultColWidth="11.421875" defaultRowHeight="15"/>
  <cols>
    <col min="1" max="4" width="4.140625" style="23" customWidth="1"/>
    <col min="5" max="8" width="2.28125" style="23" customWidth="1"/>
    <col min="9" max="9" width="93.28125" style="23" customWidth="1"/>
    <col min="10" max="10" width="28.140625" style="23" customWidth="1"/>
    <col min="11" max="12" width="9.140625" style="23" customWidth="1"/>
    <col min="13" max="14" width="9.140625" style="23" hidden="1" customWidth="1"/>
    <col min="15" max="16384" width="9.140625" style="23" customWidth="1"/>
  </cols>
  <sheetData>
    <row r="1" spans="9:12" ht="15" hidden="1" thickBot="1">
      <c r="I1" s="67"/>
      <c r="J1" s="68"/>
      <c r="K1" s="68"/>
      <c r="L1" s="69"/>
    </row>
    <row r="2" spans="9:12" ht="15" hidden="1" thickBot="1">
      <c r="I2" s="70"/>
      <c r="J2" s="71"/>
      <c r="K2" s="71"/>
      <c r="L2" s="72"/>
    </row>
    <row r="3" spans="9:12" ht="15" hidden="1" thickBot="1">
      <c r="I3" s="70"/>
      <c r="J3" s="71"/>
      <c r="K3" s="71"/>
      <c r="L3" s="72"/>
    </row>
    <row r="4" spans="9:12" ht="15" hidden="1" thickBot="1">
      <c r="I4" s="70"/>
      <c r="J4" s="71"/>
      <c r="K4" s="71"/>
      <c r="L4" s="72"/>
    </row>
    <row r="5" spans="9:12" ht="15" hidden="1" thickBot="1">
      <c r="I5" s="70"/>
      <c r="J5" s="71"/>
      <c r="K5" s="71"/>
      <c r="L5" s="72"/>
    </row>
    <row r="6" spans="9:12" ht="15" hidden="1" thickBot="1">
      <c r="I6" s="70"/>
      <c r="J6" s="71"/>
      <c r="K6" s="71"/>
      <c r="L6" s="72"/>
    </row>
    <row r="7" spans="9:12" ht="15" hidden="1" thickBot="1">
      <c r="I7" s="70"/>
      <c r="J7" s="71"/>
      <c r="K7" s="71"/>
      <c r="L7" s="72"/>
    </row>
    <row r="8" spans="5:12" ht="18.75" hidden="1" thickBot="1">
      <c r="E8" s="34" t="s">
        <v>62</v>
      </c>
      <c r="I8" s="70"/>
      <c r="J8" s="71"/>
      <c r="K8" s="71"/>
      <c r="L8" s="72"/>
    </row>
    <row r="9" spans="5:12" ht="15" hidden="1" thickBot="1">
      <c r="E9" s="23" t="s">
        <v>6</v>
      </c>
      <c r="I9" s="70"/>
      <c r="J9" s="71"/>
      <c r="K9" s="71"/>
      <c r="L9" s="72"/>
    </row>
    <row r="10" spans="5:12" ht="15" hidden="1" thickBot="1">
      <c r="E10" s="23" t="s">
        <v>7</v>
      </c>
      <c r="I10" s="70"/>
      <c r="J10" s="71"/>
      <c r="K10" s="71"/>
      <c r="L10" s="72"/>
    </row>
    <row r="11" spans="5:12" ht="15" hidden="1" thickBot="1">
      <c r="E11" s="23" t="s">
        <v>8</v>
      </c>
      <c r="I11" s="70"/>
      <c r="J11" s="71"/>
      <c r="K11" s="71"/>
      <c r="L11" s="72"/>
    </row>
    <row r="12" spans="5:12" ht="15" hidden="1" thickBot="1">
      <c r="E12" s="23" t="s">
        <v>13</v>
      </c>
      <c r="I12" s="70"/>
      <c r="J12" s="71"/>
      <c r="K12" s="71"/>
      <c r="L12" s="72"/>
    </row>
    <row r="13" spans="5:12" ht="15" hidden="1" thickBot="1">
      <c r="E13" s="23" t="s">
        <v>14</v>
      </c>
      <c r="I13" s="70"/>
      <c r="J13" s="71"/>
      <c r="K13" s="71"/>
      <c r="L13" s="72"/>
    </row>
    <row r="14" spans="5:12" ht="15" hidden="1" thickBot="1">
      <c r="E14" s="23" t="s">
        <v>15</v>
      </c>
      <c r="I14" s="70"/>
      <c r="J14" s="71"/>
      <c r="K14" s="71"/>
      <c r="L14" s="72"/>
    </row>
    <row r="15" spans="5:12" ht="15" hidden="1" thickBot="1">
      <c r="E15" s="23" t="s">
        <v>28</v>
      </c>
      <c r="I15" s="70"/>
      <c r="J15" s="71"/>
      <c r="K15" s="71"/>
      <c r="L15" s="72"/>
    </row>
    <row r="16" spans="6:12" ht="15" hidden="1" thickBot="1">
      <c r="F16" s="23" t="s">
        <v>29</v>
      </c>
      <c r="I16" s="70"/>
      <c r="J16" s="71"/>
      <c r="K16" s="71"/>
      <c r="L16" s="72"/>
    </row>
    <row r="17" spans="6:12" ht="15" hidden="1" thickBot="1">
      <c r="F17" s="23" t="s">
        <v>37</v>
      </c>
      <c r="I17" s="70"/>
      <c r="J17" s="71"/>
      <c r="K17" s="71"/>
      <c r="L17" s="72"/>
    </row>
    <row r="18" spans="6:12" ht="15" hidden="1" thickBot="1">
      <c r="F18" s="23" t="s">
        <v>38</v>
      </c>
      <c r="I18" s="70"/>
      <c r="J18" s="71"/>
      <c r="K18" s="71"/>
      <c r="L18" s="72"/>
    </row>
    <row r="19" spans="9:12" ht="15" hidden="1" thickBot="1">
      <c r="I19" s="70"/>
      <c r="J19" s="71"/>
      <c r="K19" s="71"/>
      <c r="L19" s="72"/>
    </row>
    <row r="20" spans="9:12" ht="15" hidden="1" thickBot="1">
      <c r="I20" s="70"/>
      <c r="J20" s="71"/>
      <c r="K20" s="71"/>
      <c r="L20" s="72"/>
    </row>
    <row r="21" spans="5:12" ht="18.75" hidden="1" thickBot="1">
      <c r="E21" s="34" t="s">
        <v>63</v>
      </c>
      <c r="I21" s="70"/>
      <c r="J21" s="71"/>
      <c r="K21" s="71"/>
      <c r="L21" s="72"/>
    </row>
    <row r="22" spans="5:12" ht="15" hidden="1" thickBot="1">
      <c r="E22" s="23" t="s">
        <v>70</v>
      </c>
      <c r="I22" s="70"/>
      <c r="J22" s="71"/>
      <c r="K22" s="71"/>
      <c r="L22" s="72"/>
    </row>
    <row r="23" spans="5:12" ht="15" hidden="1" thickBot="1">
      <c r="E23" s="23" t="s">
        <v>86</v>
      </c>
      <c r="I23" s="70"/>
      <c r="J23" s="71"/>
      <c r="K23" s="71"/>
      <c r="L23" s="72"/>
    </row>
    <row r="24" spans="5:12" ht="15" hidden="1" thickBot="1">
      <c r="E24" s="23" t="s">
        <v>87</v>
      </c>
      <c r="I24" s="70"/>
      <c r="J24" s="71"/>
      <c r="K24" s="71"/>
      <c r="L24" s="72"/>
    </row>
    <row r="25" spans="5:12" ht="15" hidden="1" thickBot="1">
      <c r="E25" s="23" t="s">
        <v>11</v>
      </c>
      <c r="I25" s="70"/>
      <c r="J25" s="71"/>
      <c r="K25" s="71"/>
      <c r="L25" s="72"/>
    </row>
    <row r="26" spans="5:12" ht="15" hidden="1" thickBot="1">
      <c r="E26" s="23" t="s">
        <v>5</v>
      </c>
      <c r="I26" s="70"/>
      <c r="J26" s="71"/>
      <c r="K26" s="71"/>
      <c r="L26" s="72"/>
    </row>
    <row r="27" spans="5:12" ht="15" hidden="1" thickBot="1">
      <c r="E27" s="23" t="s">
        <v>10</v>
      </c>
      <c r="I27" s="70"/>
      <c r="J27" s="71"/>
      <c r="K27" s="71"/>
      <c r="L27" s="72"/>
    </row>
    <row r="28" spans="5:12" ht="15" hidden="1" thickBot="1">
      <c r="E28" s="23" t="s">
        <v>9</v>
      </c>
      <c r="I28" s="70"/>
      <c r="J28" s="71"/>
      <c r="K28" s="71"/>
      <c r="L28" s="72"/>
    </row>
    <row r="29" spans="5:12" ht="15" hidden="1" thickBot="1">
      <c r="E29" s="23" t="s">
        <v>34</v>
      </c>
      <c r="I29" s="70"/>
      <c r="J29" s="71"/>
      <c r="K29" s="71"/>
      <c r="L29" s="72"/>
    </row>
    <row r="30" spans="5:12" ht="15" hidden="1" thickBot="1">
      <c r="E30" s="23" t="s">
        <v>12</v>
      </c>
      <c r="I30" s="70"/>
      <c r="J30" s="71"/>
      <c r="K30" s="71"/>
      <c r="L30" s="72"/>
    </row>
    <row r="31" spans="5:12" ht="15" hidden="1" thickBot="1">
      <c r="E31" s="23" t="s">
        <v>88</v>
      </c>
      <c r="I31" s="70"/>
      <c r="J31" s="71"/>
      <c r="K31" s="71"/>
      <c r="L31" s="72"/>
    </row>
    <row r="32" spans="5:12" ht="15" hidden="1" thickBot="1">
      <c r="E32" s="23" t="s">
        <v>16</v>
      </c>
      <c r="I32" s="70"/>
      <c r="J32" s="71"/>
      <c r="K32" s="71"/>
      <c r="L32" s="72"/>
    </row>
    <row r="33" spans="5:12" ht="15" hidden="1" thickBot="1">
      <c r="E33" s="23" t="s">
        <v>17</v>
      </c>
      <c r="I33" s="70"/>
      <c r="J33" s="71"/>
      <c r="K33" s="71"/>
      <c r="L33" s="72"/>
    </row>
    <row r="34" spans="5:12" ht="15" hidden="1" thickBot="1">
      <c r="E34" s="23" t="s">
        <v>18</v>
      </c>
      <c r="I34" s="70"/>
      <c r="J34" s="71"/>
      <c r="K34" s="71"/>
      <c r="L34" s="72"/>
    </row>
    <row r="35" spans="5:12" ht="15" hidden="1" thickBot="1">
      <c r="E35" s="23" t="s">
        <v>30</v>
      </c>
      <c r="I35" s="70"/>
      <c r="J35" s="71"/>
      <c r="K35" s="71"/>
      <c r="L35" s="72"/>
    </row>
    <row r="36" spans="9:12" ht="15" hidden="1" thickBot="1">
      <c r="I36" s="70"/>
      <c r="J36" s="71"/>
      <c r="K36" s="71"/>
      <c r="L36" s="72"/>
    </row>
    <row r="37" spans="9:12" ht="15" hidden="1" thickBot="1">
      <c r="I37" s="70"/>
      <c r="J37" s="71"/>
      <c r="K37" s="71"/>
      <c r="L37" s="72"/>
    </row>
    <row r="38" spans="5:12" ht="18.75" hidden="1" thickBot="1">
      <c r="E38" s="34" t="s">
        <v>64</v>
      </c>
      <c r="I38" s="70"/>
      <c r="J38" s="71"/>
      <c r="K38" s="71"/>
      <c r="L38" s="72"/>
    </row>
    <row r="39" spans="5:12" ht="15" hidden="1" thickBot="1">
      <c r="E39" s="23" t="s">
        <v>35</v>
      </c>
      <c r="I39" s="70"/>
      <c r="J39" s="71"/>
      <c r="K39" s="71"/>
      <c r="L39" s="72"/>
    </row>
    <row r="40" spans="5:12" ht="15" hidden="1" thickBot="1">
      <c r="E40" s="23" t="s">
        <v>36</v>
      </c>
      <c r="I40" s="70"/>
      <c r="J40" s="71"/>
      <c r="K40" s="71"/>
      <c r="L40" s="72"/>
    </row>
    <row r="41" spans="9:12" ht="15" hidden="1" thickBot="1">
      <c r="I41" s="70"/>
      <c r="J41" s="71"/>
      <c r="K41" s="71"/>
      <c r="L41" s="72"/>
    </row>
    <row r="42" spans="9:12" ht="15" hidden="1" thickBot="1">
      <c r="I42" s="70"/>
      <c r="J42" s="73"/>
      <c r="K42" s="71"/>
      <c r="L42" s="72"/>
    </row>
    <row r="43" spans="9:16" ht="37.5">
      <c r="I43" s="50" t="s">
        <v>65</v>
      </c>
      <c r="J43" s="51" t="s">
        <v>66</v>
      </c>
      <c r="K43" s="52" t="s">
        <v>138</v>
      </c>
      <c r="L43" s="53" t="s">
        <v>67</v>
      </c>
      <c r="M43" s="37" t="s">
        <v>69</v>
      </c>
      <c r="N43" s="36" t="s">
        <v>67</v>
      </c>
      <c r="P43" s="75" t="s">
        <v>185</v>
      </c>
    </row>
    <row r="44" spans="9:14" ht="14.25" hidden="1">
      <c r="I44" s="15" t="s">
        <v>3</v>
      </c>
      <c r="J44" s="54" t="s">
        <v>41</v>
      </c>
      <c r="K44" s="24">
        <v>6.2</v>
      </c>
      <c r="L44" s="17" t="s">
        <v>39</v>
      </c>
      <c r="M44" s="49">
        <f aca="true" t="shared" si="0" ref="M44:M51">K44</f>
        <v>6.2</v>
      </c>
      <c r="N44" s="23" t="s">
        <v>39</v>
      </c>
    </row>
    <row r="45" spans="9:14" ht="14.25" hidden="1">
      <c r="I45" s="15" t="s">
        <v>4</v>
      </c>
      <c r="J45" s="54" t="s">
        <v>42</v>
      </c>
      <c r="K45" s="24">
        <v>1</v>
      </c>
      <c r="L45" s="17" t="s">
        <v>39</v>
      </c>
      <c r="M45" s="49">
        <f t="shared" si="0"/>
        <v>1</v>
      </c>
      <c r="N45" s="23" t="s">
        <v>39</v>
      </c>
    </row>
    <row r="46" spans="9:14" ht="14.25">
      <c r="I46" s="15" t="s">
        <v>80</v>
      </c>
      <c r="J46" s="54" t="s">
        <v>81</v>
      </c>
      <c r="K46" s="94">
        <v>5.7255</v>
      </c>
      <c r="L46" s="17" t="s">
        <v>39</v>
      </c>
      <c r="M46" s="49">
        <f t="shared" si="0"/>
        <v>5.7255</v>
      </c>
      <c r="N46" s="23" t="s">
        <v>171</v>
      </c>
    </row>
    <row r="47" spans="9:14" ht="14.25">
      <c r="I47" s="15" t="s">
        <v>78</v>
      </c>
      <c r="J47" s="54" t="s">
        <v>79</v>
      </c>
      <c r="K47" s="94">
        <v>5.3425</v>
      </c>
      <c r="L47" s="17" t="s">
        <v>39</v>
      </c>
      <c r="M47" s="49">
        <f t="shared" si="0"/>
        <v>5.3425</v>
      </c>
      <c r="N47" s="23" t="s">
        <v>171</v>
      </c>
    </row>
    <row r="48" spans="9:14" ht="14.25">
      <c r="I48" s="15" t="s">
        <v>76</v>
      </c>
      <c r="J48" s="54" t="s">
        <v>77</v>
      </c>
      <c r="K48" s="94">
        <v>-29.295</v>
      </c>
      <c r="L48" s="17" t="s">
        <v>39</v>
      </c>
      <c r="M48" s="49">
        <f t="shared" si="0"/>
        <v>-29.295</v>
      </c>
      <c r="N48" s="23" t="s">
        <v>171</v>
      </c>
    </row>
    <row r="49" spans="9:13" ht="14.25">
      <c r="I49" s="15"/>
      <c r="J49" s="54"/>
      <c r="K49" s="95"/>
      <c r="L49" s="17"/>
      <c r="M49" s="49">
        <f t="shared" si="0"/>
        <v>0</v>
      </c>
    </row>
    <row r="50" spans="9:14" ht="14.25">
      <c r="I50" s="15" t="s">
        <v>72</v>
      </c>
      <c r="J50" s="54" t="s">
        <v>73</v>
      </c>
      <c r="K50" s="94">
        <v>5.906</v>
      </c>
      <c r="L50" s="17" t="s">
        <v>39</v>
      </c>
      <c r="M50" s="49">
        <f t="shared" si="0"/>
        <v>5.906</v>
      </c>
      <c r="N50" s="23" t="s">
        <v>171</v>
      </c>
    </row>
    <row r="51" spans="9:14" ht="14.25">
      <c r="I51" s="15" t="s">
        <v>83</v>
      </c>
      <c r="J51" s="54" t="s">
        <v>82</v>
      </c>
      <c r="K51" s="94">
        <v>-0.44339999999999996</v>
      </c>
      <c r="L51" s="17" t="s">
        <v>39</v>
      </c>
      <c r="M51" s="49">
        <f t="shared" si="0"/>
        <v>-0.44339999999999996</v>
      </c>
      <c r="N51" s="23" t="s">
        <v>171</v>
      </c>
    </row>
    <row r="52" spans="9:14" ht="14.25">
      <c r="I52" s="15" t="s">
        <v>71</v>
      </c>
      <c r="J52" s="54" t="s">
        <v>45</v>
      </c>
      <c r="K52" s="94">
        <v>9.323</v>
      </c>
      <c r="L52" s="17" t="s">
        <v>40</v>
      </c>
      <c r="M52" s="49">
        <f>K52*PI()/180</f>
        <v>0.16271704616343136</v>
      </c>
      <c r="N52" s="23" t="s">
        <v>68</v>
      </c>
    </row>
    <row r="53" spans="9:14" ht="14.25">
      <c r="I53" s="15" t="s">
        <v>0</v>
      </c>
      <c r="J53" s="54" t="s">
        <v>54</v>
      </c>
      <c r="K53" s="94">
        <v>2</v>
      </c>
      <c r="L53" s="17" t="s">
        <v>39</v>
      </c>
      <c r="M53" s="49">
        <f>K53</f>
        <v>2</v>
      </c>
      <c r="N53" s="23" t="s">
        <v>171</v>
      </c>
    </row>
    <row r="54" spans="9:14" ht="14.25">
      <c r="I54" s="15" t="s">
        <v>1</v>
      </c>
      <c r="J54" s="54" t="s">
        <v>51</v>
      </c>
      <c r="K54" s="94">
        <v>0.8</v>
      </c>
      <c r="L54" s="17" t="s">
        <v>39</v>
      </c>
      <c r="M54" s="49">
        <f>K54</f>
        <v>0.8</v>
      </c>
      <c r="N54" s="23" t="s">
        <v>171</v>
      </c>
    </row>
    <row r="55" spans="9:14" ht="14.25">
      <c r="I55" s="15" t="s">
        <v>2</v>
      </c>
      <c r="J55" s="54" t="s">
        <v>52</v>
      </c>
      <c r="K55" s="94">
        <v>0.35</v>
      </c>
      <c r="L55" s="17" t="s">
        <v>39</v>
      </c>
      <c r="M55" s="49">
        <f>K55</f>
        <v>0.35</v>
      </c>
      <c r="N55" s="23" t="s">
        <v>171</v>
      </c>
    </row>
    <row r="56" spans="9:14" ht="14.25">
      <c r="I56" s="15" t="s">
        <v>19</v>
      </c>
      <c r="J56" s="54" t="s">
        <v>46</v>
      </c>
      <c r="K56" s="94">
        <v>-0.7</v>
      </c>
      <c r="L56" s="17" t="s">
        <v>40</v>
      </c>
      <c r="M56" s="49">
        <f>K56*PI()/180</f>
        <v>-0.012217304763960306</v>
      </c>
      <c r="N56" s="23" t="s">
        <v>68</v>
      </c>
    </row>
    <row r="57" spans="9:14" ht="30" customHeight="1">
      <c r="I57" s="55" t="s">
        <v>154</v>
      </c>
      <c r="J57" s="54" t="s">
        <v>53</v>
      </c>
      <c r="K57" s="94">
        <v>0</v>
      </c>
      <c r="L57" s="17" t="s">
        <v>40</v>
      </c>
      <c r="M57" s="49">
        <f>K57*PI()/180</f>
        <v>0</v>
      </c>
      <c r="N57" s="23" t="s">
        <v>68</v>
      </c>
    </row>
    <row r="58" spans="9:13" ht="14.25">
      <c r="I58" s="15"/>
      <c r="J58" s="54"/>
      <c r="K58" s="95"/>
      <c r="L58" s="17"/>
      <c r="M58" s="49">
        <f>K58</f>
        <v>0</v>
      </c>
    </row>
    <row r="59" spans="9:14" ht="14.25">
      <c r="I59" s="15" t="s">
        <v>22</v>
      </c>
      <c r="J59" s="54" t="s">
        <v>47</v>
      </c>
      <c r="K59" s="94">
        <v>1.5</v>
      </c>
      <c r="L59" s="17" t="s">
        <v>39</v>
      </c>
      <c r="M59" s="49">
        <f>K59</f>
        <v>1.5</v>
      </c>
      <c r="N59" s="23" t="s">
        <v>171</v>
      </c>
    </row>
    <row r="60" spans="9:14" ht="14.25">
      <c r="I60" s="15" t="s">
        <v>23</v>
      </c>
      <c r="J60" s="54" t="s">
        <v>48</v>
      </c>
      <c r="K60" s="94">
        <v>1</v>
      </c>
      <c r="L60" s="17" t="s">
        <v>39</v>
      </c>
      <c r="M60" s="49">
        <f>K60</f>
        <v>1</v>
      </c>
      <c r="N60" s="23" t="s">
        <v>171</v>
      </c>
    </row>
    <row r="61" spans="9:14" ht="14.25">
      <c r="I61" s="15" t="s">
        <v>20</v>
      </c>
      <c r="J61" s="54" t="s">
        <v>49</v>
      </c>
      <c r="K61" s="94">
        <v>-9.323</v>
      </c>
      <c r="L61" s="17" t="s">
        <v>40</v>
      </c>
      <c r="M61" s="49">
        <f>K61*PI()/180</f>
        <v>-0.16271704616343136</v>
      </c>
      <c r="N61" s="23" t="s">
        <v>68</v>
      </c>
    </row>
    <row r="62" spans="9:14" ht="14.25">
      <c r="I62" s="15" t="s">
        <v>21</v>
      </c>
      <c r="J62" s="54" t="s">
        <v>50</v>
      </c>
      <c r="K62" s="94">
        <v>3.818000000000012</v>
      </c>
      <c r="L62" s="17" t="s">
        <v>40</v>
      </c>
      <c r="M62" s="49">
        <f>K62*PI()/180</f>
        <v>0.0666366708411437</v>
      </c>
      <c r="N62" s="23" t="s">
        <v>68</v>
      </c>
    </row>
    <row r="63" spans="9:14" ht="14.25">
      <c r="I63" s="15" t="s">
        <v>24</v>
      </c>
      <c r="J63" s="54" t="s">
        <v>84</v>
      </c>
      <c r="K63" s="94">
        <v>0.2628</v>
      </c>
      <c r="L63" s="17" t="s">
        <v>39</v>
      </c>
      <c r="M63" s="49">
        <f>K63</f>
        <v>0.2628</v>
      </c>
      <c r="N63" s="23" t="s">
        <v>171</v>
      </c>
    </row>
    <row r="64" spans="9:14" ht="14.25">
      <c r="I64" s="15" t="s">
        <v>25</v>
      </c>
      <c r="J64" s="54" t="s">
        <v>85</v>
      </c>
      <c r="K64" s="94">
        <v>0.2628</v>
      </c>
      <c r="L64" s="17" t="s">
        <v>39</v>
      </c>
      <c r="M64" s="49">
        <f>K64</f>
        <v>0.2628</v>
      </c>
      <c r="N64" s="23" t="s">
        <v>171</v>
      </c>
    </row>
    <row r="65" spans="9:14" ht="14.25">
      <c r="I65" s="15"/>
      <c r="J65" s="54"/>
      <c r="K65" s="96"/>
      <c r="L65" s="17"/>
      <c r="M65" s="17"/>
      <c r="N65" s="17"/>
    </row>
    <row r="66" spans="9:14" ht="14.25">
      <c r="I66" s="15" t="s">
        <v>43</v>
      </c>
      <c r="J66" s="54" t="s">
        <v>55</v>
      </c>
      <c r="K66" s="94">
        <v>-17.3</v>
      </c>
      <c r="L66" s="17" t="s">
        <v>39</v>
      </c>
      <c r="M66" s="49">
        <f>K66</f>
        <v>-17.3</v>
      </c>
      <c r="N66" s="23" t="s">
        <v>171</v>
      </c>
    </row>
    <row r="67" spans="9:14" ht="14.25">
      <c r="I67" s="15" t="s">
        <v>44</v>
      </c>
      <c r="J67" s="54" t="s">
        <v>56</v>
      </c>
      <c r="K67" s="94">
        <v>-0.85</v>
      </c>
      <c r="L67" s="17" t="s">
        <v>39</v>
      </c>
      <c r="M67" s="49">
        <f>K67</f>
        <v>-0.85</v>
      </c>
      <c r="N67" s="23" t="s">
        <v>171</v>
      </c>
    </row>
    <row r="68" spans="9:14" ht="14.25">
      <c r="I68" s="15" t="s">
        <v>26</v>
      </c>
      <c r="J68" s="54" t="s">
        <v>57</v>
      </c>
      <c r="K68" s="94">
        <v>1</v>
      </c>
      <c r="L68" s="17" t="s">
        <v>39</v>
      </c>
      <c r="M68" s="49">
        <f>K68</f>
        <v>1</v>
      </c>
      <c r="N68" s="23" t="s">
        <v>171</v>
      </c>
    </row>
    <row r="69" spans="9:14" ht="14.25">
      <c r="I69" s="15" t="s">
        <v>33</v>
      </c>
      <c r="J69" s="54" t="s">
        <v>58</v>
      </c>
      <c r="K69" s="94">
        <v>-0.610999999999958</v>
      </c>
      <c r="L69" s="17" t="s">
        <v>40</v>
      </c>
      <c r="M69" s="49">
        <f>K69*PI()/180</f>
        <v>-0.010663961729684621</v>
      </c>
      <c r="N69" s="23" t="s">
        <v>68</v>
      </c>
    </row>
    <row r="70" spans="9:14" ht="15" customHeight="1">
      <c r="I70" s="15" t="s">
        <v>27</v>
      </c>
      <c r="J70" s="54" t="s">
        <v>59</v>
      </c>
      <c r="K70" s="94">
        <v>-0.3</v>
      </c>
      <c r="L70" s="17" t="s">
        <v>39</v>
      </c>
      <c r="M70" s="49">
        <f>K70</f>
        <v>-0.3</v>
      </c>
      <c r="N70" s="23" t="s">
        <v>171</v>
      </c>
    </row>
    <row r="71" spans="9:14" ht="15" customHeight="1">
      <c r="I71" s="15" t="s">
        <v>75</v>
      </c>
      <c r="J71" s="54" t="s">
        <v>74</v>
      </c>
      <c r="K71" s="94">
        <v>4.428999999999974</v>
      </c>
      <c r="L71" s="17" t="s">
        <v>40</v>
      </c>
      <c r="M71" s="49">
        <f>K71*PI()/180</f>
        <v>0.07730063257082839</v>
      </c>
      <c r="N71" s="23" t="s">
        <v>68</v>
      </c>
    </row>
    <row r="72" spans="9:13" ht="15" customHeight="1">
      <c r="I72" s="15"/>
      <c r="J72" s="54"/>
      <c r="K72" s="96"/>
      <c r="L72" s="17"/>
      <c r="M72" s="49">
        <f>K72</f>
        <v>0</v>
      </c>
    </row>
    <row r="73" spans="9:14" ht="15" customHeight="1" hidden="1">
      <c r="I73" s="15" t="s">
        <v>157</v>
      </c>
      <c r="J73" s="54" t="s">
        <v>156</v>
      </c>
      <c r="K73" s="94">
        <v>-3</v>
      </c>
      <c r="L73" s="17" t="s">
        <v>39</v>
      </c>
      <c r="M73" s="49">
        <f>K73</f>
        <v>-3</v>
      </c>
      <c r="N73" s="23" t="s">
        <v>171</v>
      </c>
    </row>
    <row r="74" spans="9:14" ht="15" customHeight="1" hidden="1">
      <c r="I74" s="15" t="s">
        <v>155</v>
      </c>
      <c r="J74" s="54" t="s">
        <v>160</v>
      </c>
      <c r="K74" s="94">
        <v>0.8</v>
      </c>
      <c r="L74" s="17" t="s">
        <v>39</v>
      </c>
      <c r="M74" s="49">
        <f>K74</f>
        <v>0.8</v>
      </c>
      <c r="N74" s="23" t="s">
        <v>171</v>
      </c>
    </row>
    <row r="75" spans="9:14" ht="15" customHeight="1" hidden="1">
      <c r="I75" s="15" t="s">
        <v>158</v>
      </c>
      <c r="J75" s="54" t="s">
        <v>161</v>
      </c>
      <c r="K75" s="94">
        <v>1.5</v>
      </c>
      <c r="L75" s="17" t="s">
        <v>39</v>
      </c>
      <c r="M75" s="49">
        <f>K75</f>
        <v>1.5</v>
      </c>
      <c r="N75" s="23" t="s">
        <v>171</v>
      </c>
    </row>
    <row r="76" spans="9:14" ht="15" customHeight="1" hidden="1">
      <c r="I76" s="15" t="s">
        <v>159</v>
      </c>
      <c r="J76" s="54" t="s">
        <v>162</v>
      </c>
      <c r="K76" s="94">
        <v>1</v>
      </c>
      <c r="L76" s="17" t="s">
        <v>39</v>
      </c>
      <c r="M76" s="49">
        <f>K76</f>
        <v>1</v>
      </c>
      <c r="N76" s="23" t="s">
        <v>171</v>
      </c>
    </row>
    <row r="77" spans="9:14" ht="15" customHeight="1" hidden="1">
      <c r="I77" s="15" t="s">
        <v>164</v>
      </c>
      <c r="J77" s="54" t="s">
        <v>165</v>
      </c>
      <c r="K77" s="94">
        <v>0</v>
      </c>
      <c r="L77" s="17" t="s">
        <v>40</v>
      </c>
      <c r="M77" s="49">
        <f>K77*PI()/180</f>
        <v>0</v>
      </c>
      <c r="N77" s="23" t="s">
        <v>68</v>
      </c>
    </row>
    <row r="78" spans="9:14" ht="14.25" hidden="1">
      <c r="I78" s="15" t="s">
        <v>163</v>
      </c>
      <c r="J78" s="54" t="s">
        <v>166</v>
      </c>
      <c r="K78" s="94">
        <v>-10</v>
      </c>
      <c r="L78" s="17" t="s">
        <v>40</v>
      </c>
      <c r="M78" s="49">
        <f>K78*PI()/180</f>
        <v>-0.17453292519943295</v>
      </c>
      <c r="N78" s="23" t="s">
        <v>68</v>
      </c>
    </row>
    <row r="79" spans="9:14" ht="14.25" hidden="1">
      <c r="I79" s="15" t="s">
        <v>168</v>
      </c>
      <c r="J79" s="54" t="s">
        <v>167</v>
      </c>
      <c r="K79" s="94">
        <v>0.2</v>
      </c>
      <c r="L79" s="17" t="s">
        <v>39</v>
      </c>
      <c r="M79" s="49">
        <f>K79</f>
        <v>0.2</v>
      </c>
      <c r="N79" s="23" t="s">
        <v>171</v>
      </c>
    </row>
    <row r="80" spans="9:14" ht="14.25" hidden="1">
      <c r="I80" s="15" t="s">
        <v>169</v>
      </c>
      <c r="J80" s="54" t="s">
        <v>170</v>
      </c>
      <c r="K80" s="94">
        <v>0.2</v>
      </c>
      <c r="L80" s="17" t="s">
        <v>39</v>
      </c>
      <c r="M80" s="49">
        <f>K80</f>
        <v>0.2</v>
      </c>
      <c r="N80" s="23" t="s">
        <v>171</v>
      </c>
    </row>
    <row r="81" spans="9:13" ht="14.25" hidden="1">
      <c r="I81" s="15"/>
      <c r="J81" s="54"/>
      <c r="K81" s="96"/>
      <c r="L81" s="17"/>
      <c r="M81" s="49">
        <f>K81</f>
        <v>0</v>
      </c>
    </row>
    <row r="82" spans="9:14" ht="15" thickBot="1">
      <c r="I82" s="18" t="s">
        <v>89</v>
      </c>
      <c r="J82" s="56" t="s">
        <v>90</v>
      </c>
      <c r="K82" s="97">
        <v>30</v>
      </c>
      <c r="L82" s="19" t="s">
        <v>40</v>
      </c>
      <c r="M82" s="49">
        <f>K82*PI()/180</f>
        <v>0.5235987755982988</v>
      </c>
      <c r="N82" s="23" t="s">
        <v>68</v>
      </c>
    </row>
    <row r="89" spans="9:11" ht="14.25" hidden="1">
      <c r="I89" s="38" t="s">
        <v>93</v>
      </c>
      <c r="J89" s="35" t="s">
        <v>91</v>
      </c>
      <c r="K89" s="39">
        <v>28.90929154977193</v>
      </c>
    </row>
    <row r="90" spans="9:11" ht="14.25" hidden="1">
      <c r="I90" s="38" t="s">
        <v>94</v>
      </c>
      <c r="J90" s="35" t="s">
        <v>92</v>
      </c>
      <c r="K90" s="39">
        <v>28.912202612905265</v>
      </c>
    </row>
    <row r="91" spans="9:11" ht="14.25" hidden="1">
      <c r="I91" s="38" t="s">
        <v>31</v>
      </c>
      <c r="J91" s="35" t="s">
        <v>60</v>
      </c>
      <c r="K91" s="39">
        <v>5.841093860554401</v>
      </c>
    </row>
    <row r="92" spans="9:11" ht="14.25" hidden="1">
      <c r="I92" s="38" t="s">
        <v>32</v>
      </c>
      <c r="J92" s="35" t="s">
        <v>61</v>
      </c>
      <c r="K92" s="39">
        <v>17.21420762331632</v>
      </c>
    </row>
  </sheetData>
  <sheetProtection/>
  <printOptions/>
  <pageMargins left="0.7" right="0.7" top="0.75" bottom="0.75" header="0.3" footer="0.3"/>
  <pageSetup fitToHeight="1" fitToWidth="1" orientation="landscape" scale="86" r:id="rId2"/>
  <legacyDrawing r:id="rId1"/>
</worksheet>
</file>

<file path=xl/worksheets/sheet3.xml><?xml version="1.0" encoding="utf-8"?>
<worksheet xmlns="http://schemas.openxmlformats.org/spreadsheetml/2006/main" xmlns:r="http://schemas.openxmlformats.org/officeDocument/2006/relationships">
  <sheetPr codeName="Sheet2"/>
  <dimension ref="A1:CF174"/>
  <sheetViews>
    <sheetView zoomScalePageLayoutView="0" workbookViewId="0" topLeftCell="A4">
      <pane xSplit="11835" ySplit="12900" topLeftCell="BQ103" activePane="topLeft" state="split"/>
      <selection pane="topLeft" activeCell="A27" sqref="A27"/>
      <selection pane="topRight" activeCell="CB36" sqref="CB36"/>
      <selection pane="bottomLeft" activeCell="A100" sqref="A100"/>
      <selection pane="bottomRight" activeCell="CB107" sqref="CB34:CB107"/>
    </sheetView>
  </sheetViews>
  <sheetFormatPr defaultColWidth="11.421875" defaultRowHeight="15"/>
  <cols>
    <col min="1" max="1" width="71.28125" style="0" bestFit="1" customWidth="1"/>
    <col min="2" max="3" width="7.28125" style="0" customWidth="1"/>
    <col min="4" max="4" width="4.8515625" style="0" customWidth="1"/>
    <col min="5" max="11" width="9.00390625" style="0" customWidth="1"/>
    <col min="12" max="13" width="3.7109375" style="0" customWidth="1"/>
    <col min="14" max="29" width="9.140625" style="0" customWidth="1"/>
    <col min="30" max="16384" width="9.00390625" style="0" customWidth="1"/>
  </cols>
  <sheetData>
    <row r="1" spans="1:84" ht="14.25">
      <c r="A1" s="5">
        <v>1</v>
      </c>
      <c r="B1" s="5">
        <v>2</v>
      </c>
      <c r="C1" s="5">
        <v>3</v>
      </c>
      <c r="D1" s="5">
        <v>4</v>
      </c>
      <c r="E1" s="5">
        <v>5</v>
      </c>
      <c r="F1" s="5">
        <v>6</v>
      </c>
      <c r="G1" s="5">
        <v>7</v>
      </c>
      <c r="H1" s="5">
        <v>8</v>
      </c>
      <c r="I1" s="5">
        <v>9</v>
      </c>
      <c r="J1" s="5">
        <v>10</v>
      </c>
      <c r="K1" s="5">
        <v>11</v>
      </c>
      <c r="L1" s="5">
        <v>12</v>
      </c>
      <c r="M1" s="5">
        <v>13</v>
      </c>
      <c r="N1" s="5">
        <v>14</v>
      </c>
      <c r="O1" s="5">
        <v>15</v>
      </c>
      <c r="P1" s="5">
        <v>16</v>
      </c>
      <c r="Q1" s="5">
        <v>17</v>
      </c>
      <c r="R1" s="5">
        <v>18</v>
      </c>
      <c r="S1" s="5">
        <v>19</v>
      </c>
      <c r="T1" s="5">
        <v>20</v>
      </c>
      <c r="U1" s="5">
        <v>21</v>
      </c>
      <c r="V1" s="5">
        <v>22</v>
      </c>
      <c r="W1" s="5">
        <v>23</v>
      </c>
      <c r="X1" s="5">
        <v>24</v>
      </c>
      <c r="Y1" s="5">
        <v>25</v>
      </c>
      <c r="Z1" s="5">
        <v>26</v>
      </c>
      <c r="AA1" s="5">
        <v>27</v>
      </c>
      <c r="AB1" s="5">
        <v>28</v>
      </c>
      <c r="AC1" s="5">
        <v>29</v>
      </c>
      <c r="AD1" s="5">
        <v>30</v>
      </c>
      <c r="AE1" s="5">
        <v>31</v>
      </c>
      <c r="AF1" s="5">
        <v>32</v>
      </c>
      <c r="AG1" s="5">
        <v>33</v>
      </c>
      <c r="AH1" s="5">
        <v>34</v>
      </c>
      <c r="AI1" s="5">
        <v>35</v>
      </c>
      <c r="AJ1" s="5">
        <v>36</v>
      </c>
      <c r="AK1" s="5">
        <v>37</v>
      </c>
      <c r="AL1" s="5">
        <v>38</v>
      </c>
      <c r="AM1" s="5">
        <v>39</v>
      </c>
      <c r="AN1" s="5">
        <v>40</v>
      </c>
      <c r="AO1" s="5">
        <v>41</v>
      </c>
      <c r="AP1" s="5">
        <v>42</v>
      </c>
      <c r="AQ1" s="5">
        <v>43</v>
      </c>
      <c r="AR1" s="5">
        <v>44</v>
      </c>
      <c r="AS1" s="5">
        <v>45</v>
      </c>
      <c r="AT1" s="5">
        <v>46</v>
      </c>
      <c r="AU1" s="5">
        <v>47</v>
      </c>
      <c r="AV1" s="5">
        <v>48</v>
      </c>
      <c r="AW1" s="5">
        <v>49</v>
      </c>
      <c r="AX1" s="5">
        <v>50</v>
      </c>
      <c r="AY1" s="5">
        <v>51</v>
      </c>
      <c r="AZ1" s="5">
        <v>52</v>
      </c>
      <c r="BA1" s="5">
        <v>53</v>
      </c>
      <c r="BB1" s="5">
        <v>54</v>
      </c>
      <c r="BC1" s="5">
        <v>55</v>
      </c>
      <c r="BD1" s="5">
        <v>56</v>
      </c>
      <c r="BE1" s="5">
        <v>57</v>
      </c>
      <c r="BF1" s="5">
        <v>58</v>
      </c>
      <c r="BG1" s="5">
        <v>59</v>
      </c>
      <c r="BH1" s="5">
        <v>60</v>
      </c>
      <c r="BI1" s="5">
        <v>61</v>
      </c>
      <c r="BJ1" s="5">
        <v>62</v>
      </c>
      <c r="BK1" s="5">
        <v>63</v>
      </c>
      <c r="BL1" s="5">
        <v>64</v>
      </c>
      <c r="BM1" s="5">
        <v>65</v>
      </c>
      <c r="BN1" s="5">
        <v>66</v>
      </c>
      <c r="BO1" s="5">
        <v>67</v>
      </c>
      <c r="BP1" s="5">
        <v>68</v>
      </c>
      <c r="BQ1" s="5">
        <v>69</v>
      </c>
      <c r="BR1" s="5">
        <v>70</v>
      </c>
      <c r="BS1" s="5">
        <v>71</v>
      </c>
      <c r="BT1" s="5">
        <v>72</v>
      </c>
      <c r="BU1" s="5">
        <v>73</v>
      </c>
      <c r="BV1" s="5">
        <v>74</v>
      </c>
      <c r="BW1" s="5">
        <v>75</v>
      </c>
      <c r="BX1" s="5">
        <v>76</v>
      </c>
      <c r="BY1" s="5">
        <v>77</v>
      </c>
      <c r="BZ1" s="5">
        <v>78</v>
      </c>
      <c r="CA1" s="5">
        <v>79</v>
      </c>
      <c r="CB1" s="5">
        <v>80</v>
      </c>
      <c r="CC1" s="5">
        <v>81</v>
      </c>
      <c r="CD1" s="5">
        <v>82</v>
      </c>
      <c r="CE1" s="5">
        <v>83</v>
      </c>
      <c r="CF1" s="5">
        <v>84</v>
      </c>
    </row>
    <row r="2" spans="1:22" ht="14.25">
      <c r="A2" s="3"/>
      <c r="B2" s="3"/>
      <c r="C2" s="3"/>
      <c r="D2" s="3"/>
      <c r="E2" s="3"/>
      <c r="F2" s="3"/>
      <c r="G2" s="3"/>
      <c r="H2" s="3"/>
      <c r="I2" s="3"/>
      <c r="J2" s="3"/>
      <c r="K2" s="3"/>
      <c r="L2" s="3"/>
      <c r="M2" s="3"/>
      <c r="N2" s="3"/>
      <c r="O2" s="3"/>
      <c r="P2" s="3"/>
      <c r="Q2" s="3"/>
      <c r="R2" s="3"/>
      <c r="S2" s="3"/>
      <c r="T2" s="3"/>
      <c r="U2" s="3"/>
      <c r="V2" s="3"/>
    </row>
    <row r="3" spans="1:22" ht="14.25">
      <c r="A3" s="3"/>
      <c r="C3" s="3"/>
      <c r="D3" s="3"/>
      <c r="E3" s="3"/>
      <c r="F3" s="3"/>
      <c r="G3" s="3"/>
      <c r="H3" s="3"/>
      <c r="I3" s="3"/>
      <c r="J3" s="3"/>
      <c r="K3" s="3"/>
      <c r="L3" s="3"/>
      <c r="M3" s="3"/>
      <c r="N3" s="3"/>
      <c r="O3" s="3"/>
      <c r="P3" s="3">
        <f>DEGREES(1)</f>
        <v>57.29577951308232</v>
      </c>
      <c r="Q3" s="3"/>
      <c r="R3" s="3">
        <v>57.2957795130823</v>
      </c>
      <c r="S3" s="3"/>
      <c r="T3" s="3"/>
      <c r="U3" s="3"/>
      <c r="V3" s="3"/>
    </row>
    <row r="4" spans="4:22" ht="14.25">
      <c r="D4" s="3"/>
      <c r="E4" s="3"/>
      <c r="F4" s="3"/>
      <c r="G4" s="3"/>
      <c r="H4" s="3"/>
      <c r="I4" s="3"/>
      <c r="J4" s="3"/>
      <c r="K4" s="3"/>
      <c r="L4" s="3"/>
      <c r="M4" s="3"/>
      <c r="N4" s="3"/>
      <c r="O4" s="3"/>
      <c r="P4" s="3">
        <f>RADIANS(1)</f>
        <v>0.017453292519943295</v>
      </c>
      <c r="Q4" s="3"/>
      <c r="R4" s="3">
        <v>0.0174532925199433</v>
      </c>
      <c r="S4" s="3"/>
      <c r="T4" s="3"/>
      <c r="U4" s="3"/>
      <c r="V4" s="3"/>
    </row>
    <row r="5" spans="1:22" ht="14.25">
      <c r="A5" s="3"/>
      <c r="C5" s="3"/>
      <c r="D5" s="3"/>
      <c r="E5" s="3"/>
      <c r="F5" s="3"/>
      <c r="G5" s="3"/>
      <c r="H5" s="3"/>
      <c r="I5" s="3"/>
      <c r="J5" s="3"/>
      <c r="K5" s="3"/>
      <c r="L5" s="3"/>
      <c r="M5" s="3"/>
      <c r="N5" s="3"/>
      <c r="O5" s="3"/>
      <c r="P5" s="3">
        <f>P3*P4</f>
        <v>1</v>
      </c>
      <c r="Q5" s="3"/>
      <c r="R5" s="3">
        <v>3.141592653589793</v>
      </c>
      <c r="S5" s="3"/>
      <c r="T5" s="3"/>
      <c r="U5" s="3"/>
      <c r="V5" s="3"/>
    </row>
    <row r="6" spans="1:22" ht="14.25">
      <c r="A6" s="66"/>
      <c r="C6" s="3"/>
      <c r="D6" s="3"/>
      <c r="E6" s="3"/>
      <c r="F6" s="3"/>
      <c r="G6" s="3"/>
      <c r="H6" s="3"/>
      <c r="I6" s="3"/>
      <c r="J6" s="3"/>
      <c r="K6" s="3"/>
      <c r="L6" s="3"/>
      <c r="M6" s="3"/>
      <c r="N6" s="3"/>
      <c r="O6" s="3"/>
      <c r="P6" s="3"/>
      <c r="Q6" s="3"/>
      <c r="R6" s="3"/>
      <c r="S6" s="3"/>
      <c r="T6" s="3"/>
      <c r="U6" s="3"/>
      <c r="V6" s="3"/>
    </row>
    <row r="7" spans="1:22" ht="14.25">
      <c r="A7" s="3"/>
      <c r="C7" s="3"/>
      <c r="D7" s="3"/>
      <c r="E7" s="3"/>
      <c r="F7" s="3"/>
      <c r="G7" s="3"/>
      <c r="H7" s="3"/>
      <c r="I7" s="3"/>
      <c r="J7" s="3"/>
      <c r="K7" s="3"/>
      <c r="L7" s="3"/>
      <c r="M7" s="3"/>
      <c r="N7" s="3">
        <f>PI()</f>
        <v>3.141592653589793</v>
      </c>
      <c r="O7" s="3"/>
      <c r="P7" s="3"/>
      <c r="Q7" s="3"/>
      <c r="R7" s="3"/>
      <c r="S7" s="3"/>
      <c r="T7" s="3"/>
      <c r="U7" s="3"/>
      <c r="V7" s="3"/>
    </row>
    <row r="8" spans="1:22" ht="14.25">
      <c r="A8" s="3"/>
      <c r="C8" s="3"/>
      <c r="D8" s="3"/>
      <c r="E8" s="3"/>
      <c r="F8" s="3"/>
      <c r="G8" s="3"/>
      <c r="H8" s="3"/>
      <c r="I8" s="3"/>
      <c r="J8" s="3"/>
      <c r="K8" s="3"/>
      <c r="L8" s="3"/>
      <c r="M8" s="3"/>
      <c r="N8" s="3"/>
      <c r="O8" s="3"/>
      <c r="P8" s="3"/>
      <c r="Q8" s="3"/>
      <c r="R8" s="3"/>
      <c r="S8" s="3"/>
      <c r="T8" s="3"/>
      <c r="U8" s="3"/>
      <c r="V8" s="3"/>
    </row>
    <row r="9" spans="1:22" ht="14.25">
      <c r="A9" s="5"/>
      <c r="C9" s="5"/>
      <c r="D9" s="5"/>
      <c r="E9" s="5"/>
      <c r="F9" s="5"/>
      <c r="G9" s="5"/>
      <c r="H9" s="5"/>
      <c r="I9" s="5"/>
      <c r="J9" s="5"/>
      <c r="K9" s="5"/>
      <c r="L9" s="5"/>
      <c r="M9" s="5"/>
      <c r="N9" s="5"/>
      <c r="O9" s="5"/>
      <c r="P9" s="5"/>
      <c r="Q9" s="5"/>
      <c r="R9" s="5"/>
      <c r="S9" s="3"/>
      <c r="T9" s="3"/>
      <c r="U9" s="3"/>
      <c r="V9" s="3"/>
    </row>
    <row r="10" spans="1:83" ht="42.75">
      <c r="A10" s="6"/>
      <c r="B10" s="6"/>
      <c r="C10" s="6"/>
      <c r="D10" s="6" t="s">
        <v>96</v>
      </c>
      <c r="E10" s="7" t="s">
        <v>95</v>
      </c>
      <c r="F10" s="7" t="s">
        <v>101</v>
      </c>
      <c r="G10" s="7" t="s">
        <v>97</v>
      </c>
      <c r="H10" s="7" t="s">
        <v>98</v>
      </c>
      <c r="I10" s="7" t="s">
        <v>102</v>
      </c>
      <c r="J10" s="7" t="s">
        <v>99</v>
      </c>
      <c r="K10" s="7" t="s">
        <v>100</v>
      </c>
      <c r="L10" s="7"/>
      <c r="M10" s="6" t="s">
        <v>96</v>
      </c>
      <c r="N10" s="7" t="s">
        <v>105</v>
      </c>
      <c r="O10" s="7" t="s">
        <v>106</v>
      </c>
      <c r="P10" s="7" t="s">
        <v>107</v>
      </c>
      <c r="Q10" s="7" t="s">
        <v>108</v>
      </c>
      <c r="R10" s="7" t="s">
        <v>109</v>
      </c>
      <c r="S10" s="7" t="s">
        <v>110</v>
      </c>
      <c r="T10" s="7" t="s">
        <v>111</v>
      </c>
      <c r="U10" s="4" t="s">
        <v>121</v>
      </c>
      <c r="V10" s="4" t="s">
        <v>117</v>
      </c>
      <c r="W10" s="8" t="s">
        <v>118</v>
      </c>
      <c r="X10" s="4" t="s">
        <v>112</v>
      </c>
      <c r="Y10" s="4" t="s">
        <v>113</v>
      </c>
      <c r="Z10" s="8" t="s">
        <v>114</v>
      </c>
      <c r="AA10" s="4"/>
      <c r="AB10" s="4"/>
      <c r="AC10" s="4"/>
      <c r="AD10" s="6" t="s">
        <v>96</v>
      </c>
      <c r="AE10" s="7" t="s">
        <v>105</v>
      </c>
      <c r="AF10" s="7" t="s">
        <v>106</v>
      </c>
      <c r="AG10" s="7" t="s">
        <v>126</v>
      </c>
      <c r="AH10" s="7" t="s">
        <v>125</v>
      </c>
      <c r="AI10" s="7" t="s">
        <v>109</v>
      </c>
      <c r="AJ10" s="7" t="s">
        <v>110</v>
      </c>
      <c r="AK10" s="7" t="s">
        <v>111</v>
      </c>
      <c r="AL10" s="4" t="s">
        <v>121</v>
      </c>
      <c r="AM10" s="4" t="s">
        <v>122</v>
      </c>
      <c r="AN10" s="8" t="s">
        <v>123</v>
      </c>
      <c r="AO10" s="4" t="s">
        <v>124</v>
      </c>
      <c r="AP10" s="4" t="s">
        <v>113</v>
      </c>
      <c r="AQ10" s="8" t="s">
        <v>114</v>
      </c>
      <c r="AT10" s="6" t="s">
        <v>96</v>
      </c>
      <c r="AU10" s="7" t="s">
        <v>105</v>
      </c>
      <c r="AV10" s="7" t="s">
        <v>106</v>
      </c>
      <c r="AW10" s="7" t="s">
        <v>126</v>
      </c>
      <c r="AX10" s="7" t="s">
        <v>125</v>
      </c>
      <c r="AY10" s="7" t="s">
        <v>109</v>
      </c>
      <c r="AZ10" s="7" t="s">
        <v>110</v>
      </c>
      <c r="BA10" s="7" t="s">
        <v>111</v>
      </c>
      <c r="BB10" s="4" t="s">
        <v>121</v>
      </c>
      <c r="BC10" s="4" t="s">
        <v>122</v>
      </c>
      <c r="BD10" s="8" t="s">
        <v>123</v>
      </c>
      <c r="BE10" s="4" t="s">
        <v>124</v>
      </c>
      <c r="BF10" s="4" t="s">
        <v>113</v>
      </c>
      <c r="BG10" s="8" t="s">
        <v>114</v>
      </c>
      <c r="BK10" s="6" t="s">
        <v>96</v>
      </c>
      <c r="BL10" s="7" t="s">
        <v>105</v>
      </c>
      <c r="BM10" s="7" t="s">
        <v>106</v>
      </c>
      <c r="BN10" s="7" t="s">
        <v>107</v>
      </c>
      <c r="BO10" s="7" t="s">
        <v>108</v>
      </c>
      <c r="BP10" s="7" t="s">
        <v>109</v>
      </c>
      <c r="BQ10" s="7" t="s">
        <v>110</v>
      </c>
      <c r="BR10" s="7" t="s">
        <v>111</v>
      </c>
      <c r="BS10" s="4" t="s">
        <v>121</v>
      </c>
      <c r="BT10" s="4" t="s">
        <v>117</v>
      </c>
      <c r="BU10" s="8" t="s">
        <v>118</v>
      </c>
      <c r="BV10" s="4" t="s">
        <v>112</v>
      </c>
      <c r="BW10" s="4" t="s">
        <v>113</v>
      </c>
      <c r="BX10" s="8" t="s">
        <v>114</v>
      </c>
      <c r="BY10" s="78" t="s">
        <v>180</v>
      </c>
      <c r="BZ10" s="8" t="s">
        <v>95</v>
      </c>
      <c r="CA10" s="8" t="s">
        <v>179</v>
      </c>
      <c r="CB10" s="79" t="s">
        <v>181</v>
      </c>
      <c r="CC10" s="8"/>
      <c r="CD10" s="8" t="s">
        <v>182</v>
      </c>
      <c r="CE10" s="8"/>
    </row>
    <row r="11" spans="1:43" ht="14.25">
      <c r="A11" s="1" t="s">
        <v>104</v>
      </c>
      <c r="B11">
        <v>-25.57100000000004</v>
      </c>
      <c r="C11" s="9"/>
      <c r="D11">
        <v>1</v>
      </c>
      <c r="E11">
        <v>16.534703207542425</v>
      </c>
      <c r="F11">
        <v>16.55210921489967</v>
      </c>
      <c r="G11">
        <v>-17.017452406437283</v>
      </c>
      <c r="H11">
        <v>0.19984769515639123</v>
      </c>
      <c r="I11">
        <v>-1.0000000000000002</v>
      </c>
      <c r="J11">
        <v>-0.49999999999999994</v>
      </c>
      <c r="K11">
        <v>-0.8660254037844387</v>
      </c>
      <c r="M11">
        <v>1</v>
      </c>
      <c r="O11">
        <v>6.131755684283142</v>
      </c>
      <c r="P11">
        <v>30.770229192337677</v>
      </c>
      <c r="Q11">
        <v>30.735701749837062</v>
      </c>
      <c r="R11">
        <v>1.9999999999999996</v>
      </c>
      <c r="S11">
        <v>6.178128922093375</v>
      </c>
      <c r="T11">
        <v>1.4998476951563913</v>
      </c>
      <c r="U11">
        <v>-0.24419192728410333</v>
      </c>
      <c r="V11">
        <v>8.174173335088986</v>
      </c>
      <c r="W11">
        <v>0.569798993405002</v>
      </c>
      <c r="X11">
        <v>0.308828749571334</v>
      </c>
      <c r="Y11">
        <v>0.31186753622663893</v>
      </c>
      <c r="Z11">
        <v>-1.4672214011007085</v>
      </c>
      <c r="AD11">
        <v>1</v>
      </c>
      <c r="AE11">
        <v>7.429480967144481</v>
      </c>
      <c r="AF11">
        <v>7.412296315508978</v>
      </c>
      <c r="AG11">
        <v>30.401387844905543</v>
      </c>
      <c r="AH11">
        <v>30.366514264606085</v>
      </c>
      <c r="AI11">
        <v>4</v>
      </c>
      <c r="AJ11">
        <v>6.14365384538651</v>
      </c>
      <c r="AK11">
        <v>1.4998476951563913</v>
      </c>
      <c r="AL11">
        <v>-0.24965224301346556</v>
      </c>
      <c r="AM11">
        <v>4.2294352371230195</v>
      </c>
      <c r="AN11">
        <v>0.3604870525117494</v>
      </c>
      <c r="AO11">
        <v>-0.3082642445077899</v>
      </c>
      <c r="AP11">
        <v>-1.1147172382160913</v>
      </c>
      <c r="AQ11">
        <v>-1.0036959095382874</v>
      </c>
    </row>
    <row r="12" spans="1:43" ht="14.25">
      <c r="A12" s="1" t="s">
        <v>103</v>
      </c>
      <c r="B12">
        <v>35.429</v>
      </c>
      <c r="C12" s="9"/>
      <c r="D12">
        <v>2</v>
      </c>
      <c r="E12">
        <v>16.55210921489967</v>
      </c>
      <c r="F12">
        <v>16.569490430031703</v>
      </c>
      <c r="G12">
        <v>-17.0348994967025</v>
      </c>
      <c r="H12">
        <v>0.19939082701909572</v>
      </c>
      <c r="I12">
        <v>-2.0000000000000004</v>
      </c>
      <c r="J12">
        <v>-0.49999999999999994</v>
      </c>
      <c r="K12">
        <v>-0.8660254037844387</v>
      </c>
      <c r="M12">
        <v>2</v>
      </c>
      <c r="N12">
        <v>6.131755684283142</v>
      </c>
      <c r="O12">
        <v>6.148690833286475</v>
      </c>
      <c r="P12">
        <v>30.735701749837062</v>
      </c>
      <c r="Q12">
        <v>30.701090873494817</v>
      </c>
      <c r="R12">
        <v>0.9999999999999994</v>
      </c>
      <c r="S12">
        <v>6.195361209725641</v>
      </c>
      <c r="T12">
        <v>1.4993908270190959</v>
      </c>
      <c r="U12">
        <v>-0.2414626010519554</v>
      </c>
      <c r="V12">
        <v>8.17507582175378</v>
      </c>
      <c r="W12">
        <v>0.534904812874567</v>
      </c>
      <c r="X12">
        <v>0.30896992958994673</v>
      </c>
      <c r="Y12">
        <v>0.31186753622663893</v>
      </c>
      <c r="Z12">
        <v>-1.4672214011007085</v>
      </c>
      <c r="AD12">
        <v>2</v>
      </c>
      <c r="AE12">
        <v>7.412296315508978</v>
      </c>
      <c r="AF12">
        <v>7.395064625936509</v>
      </c>
      <c r="AG12">
        <v>30.366514264606085</v>
      </c>
      <c r="AH12">
        <v>30.331672040368623</v>
      </c>
      <c r="AI12">
        <v>5.000000000000001</v>
      </c>
      <c r="AJ12">
        <v>6.126421557754243</v>
      </c>
      <c r="AK12">
        <v>1.4993908270190959</v>
      </c>
      <c r="AL12">
        <v>-0.2523815692456135</v>
      </c>
      <c r="AM12">
        <v>4.232140223464179</v>
      </c>
      <c r="AN12">
        <v>0.3256885145046836</v>
      </c>
      <c r="AO12">
        <v>-0.3078410914165694</v>
      </c>
      <c r="AP12">
        <v>-1.1147172382160913</v>
      </c>
      <c r="AQ12">
        <v>-1.0036959095382874</v>
      </c>
    </row>
    <row r="13" spans="1:43" ht="42.75">
      <c r="A13" s="1" t="s">
        <v>115</v>
      </c>
      <c r="B13">
        <v>85.0000000000001</v>
      </c>
      <c r="C13" s="9" t="s">
        <v>186</v>
      </c>
      <c r="D13">
        <v>3</v>
      </c>
      <c r="E13">
        <v>16.569490430031703</v>
      </c>
      <c r="F13">
        <v>16.58684164470405</v>
      </c>
      <c r="G13">
        <v>-17.052335956242946</v>
      </c>
      <c r="H13">
        <v>0.1986295347545738</v>
      </c>
      <c r="I13">
        <v>-3.0000000000000004</v>
      </c>
      <c r="J13">
        <v>-0.49999999999999994</v>
      </c>
      <c r="K13">
        <v>-0.8660254037844387</v>
      </c>
      <c r="M13">
        <v>3</v>
      </c>
      <c r="N13">
        <v>6.148690833286475</v>
      </c>
      <c r="O13">
        <v>6.165554363888125</v>
      </c>
      <c r="P13">
        <v>30.701090873494817</v>
      </c>
      <c r="Q13">
        <v>30.66640684153035</v>
      </c>
      <c r="R13">
        <v>-7.951386703658792E-16</v>
      </c>
      <c r="S13">
        <v>6.212582997514995</v>
      </c>
      <c r="T13">
        <v>1.4986295347545737</v>
      </c>
      <c r="U13">
        <v>-0.2387349378315506</v>
      </c>
      <c r="V13">
        <v>8.175376681190276</v>
      </c>
      <c r="W13">
        <v>0.5</v>
      </c>
      <c r="X13">
        <v>0.30901699437494745</v>
      </c>
      <c r="Y13">
        <v>0.31186753622663893</v>
      </c>
      <c r="Z13">
        <v>-1.4672214011007085</v>
      </c>
      <c r="AD13">
        <v>3</v>
      </c>
      <c r="AE13">
        <v>7.395064625936509</v>
      </c>
      <c r="AF13">
        <v>7.377790836199779</v>
      </c>
      <c r="AG13">
        <v>30.331672040368623</v>
      </c>
      <c r="AH13">
        <v>30.296871911850022</v>
      </c>
      <c r="AI13">
        <v>6.000000000000001</v>
      </c>
      <c r="AJ13">
        <v>6.1091997699648894</v>
      </c>
      <c r="AK13">
        <v>1.4986295347545737</v>
      </c>
      <c r="AL13">
        <v>-0.2551092324660183</v>
      </c>
      <c r="AM13">
        <v>4.235444638956358</v>
      </c>
      <c r="AN13">
        <v>0.29094307346469306</v>
      </c>
      <c r="AO13">
        <v>-0.3073241669467798</v>
      </c>
      <c r="AP13">
        <v>-1.1147172382160913</v>
      </c>
      <c r="AQ13">
        <v>-1.0036959095382874</v>
      </c>
    </row>
    <row r="14" spans="1:43" ht="14.25">
      <c r="A14" s="1" t="s">
        <v>116</v>
      </c>
      <c r="B14">
        <v>-76.00000000000009</v>
      </c>
      <c r="C14" s="9"/>
      <c r="D14">
        <v>4</v>
      </c>
      <c r="E14">
        <v>16.58684164470405</v>
      </c>
      <c r="F14">
        <v>16.604157675893696</v>
      </c>
      <c r="G14">
        <v>-17.069756473744125</v>
      </c>
      <c r="H14">
        <v>0.19756405025982415</v>
      </c>
      <c r="I14">
        <v>-4.000000000000001</v>
      </c>
      <c r="J14">
        <v>-0.49999999999999994</v>
      </c>
      <c r="K14">
        <v>-0.8660254037844387</v>
      </c>
      <c r="M14">
        <v>4</v>
      </c>
      <c r="N14">
        <v>6.165554363888125</v>
      </c>
      <c r="O14">
        <v>6.182341746308152</v>
      </c>
      <c r="P14">
        <v>30.66640684153035</v>
      </c>
      <c r="Q14">
        <v>30.631659988513345</v>
      </c>
      <c r="R14">
        <v>-1.000000000000001</v>
      </c>
      <c r="S14">
        <v>6.229789039538046</v>
      </c>
      <c r="T14">
        <v>1.4975640502598242</v>
      </c>
      <c r="U14">
        <v>-0.2360097684955293</v>
      </c>
      <c r="V14">
        <v>8.17507582175378</v>
      </c>
      <c r="W14">
        <v>0.46509518712543296</v>
      </c>
      <c r="X14">
        <v>0.30896992958994673</v>
      </c>
      <c r="Y14">
        <v>0.31186753622663893</v>
      </c>
      <c r="Z14">
        <v>-1.4672214011007085</v>
      </c>
      <c r="AD14">
        <v>4</v>
      </c>
      <c r="AE14">
        <v>7.377790836199779</v>
      </c>
      <c r="AF14">
        <v>7.360479930207692</v>
      </c>
      <c r="AG14">
        <v>30.296871911850022</v>
      </c>
      <c r="AH14">
        <v>30.26212464287936</v>
      </c>
      <c r="AI14">
        <v>7</v>
      </c>
      <c r="AJ14">
        <v>6.091993727941839</v>
      </c>
      <c r="AK14">
        <v>1.4975640502598242</v>
      </c>
      <c r="AL14">
        <v>-0.2578344018020396</v>
      </c>
      <c r="AM14">
        <v>4.239347477042585</v>
      </c>
      <c r="AN14">
        <v>0.256261313189705</v>
      </c>
      <c r="AO14">
        <v>-0.3067136285586221</v>
      </c>
      <c r="AP14">
        <v>-1.1147172382160913</v>
      </c>
      <c r="AQ14">
        <v>-1.0036959095382874</v>
      </c>
    </row>
    <row r="15" spans="1:43" ht="14.25">
      <c r="A15" s="1" t="s">
        <v>128</v>
      </c>
      <c r="B15">
        <v>30.84601628937969</v>
      </c>
      <c r="C15" s="9"/>
      <c r="D15">
        <v>5</v>
      </c>
      <c r="E15">
        <v>16.604157675893696</v>
      </c>
      <c r="F15">
        <v>16.621433367161703</v>
      </c>
      <c r="G15">
        <v>-17.087155742747658</v>
      </c>
      <c r="H15">
        <v>0.1961946980917455</v>
      </c>
      <c r="I15">
        <v>-5.000000000000001</v>
      </c>
      <c r="J15">
        <v>-0.49999999999999994</v>
      </c>
      <c r="K15">
        <v>-0.8660254037844387</v>
      </c>
      <c r="M15">
        <v>5</v>
      </c>
      <c r="N15">
        <v>6.182341746308152</v>
      </c>
      <c r="O15">
        <v>6.1990485062953</v>
      </c>
      <c r="P15">
        <v>30.631659988513345</v>
      </c>
      <c r="Q15">
        <v>30.596860702685284</v>
      </c>
      <c r="R15">
        <v>-2.0000000000000013</v>
      </c>
      <c r="S15">
        <v>6.2469740946677135</v>
      </c>
      <c r="T15">
        <v>1.4961946980917455</v>
      </c>
      <c r="U15">
        <v>-0.23328792315687055</v>
      </c>
      <c r="V15">
        <v>8.174173335088986</v>
      </c>
      <c r="W15">
        <v>0.43020100659499805</v>
      </c>
      <c r="X15">
        <v>0.308828749571334</v>
      </c>
      <c r="Y15">
        <v>0.31186753622663893</v>
      </c>
      <c r="Z15">
        <v>-1.4672214011007085</v>
      </c>
      <c r="AD15">
        <v>5</v>
      </c>
      <c r="AE15">
        <v>7.360479930207692</v>
      </c>
      <c r="AF15">
        <v>7.343136937204448</v>
      </c>
      <c r="AG15">
        <v>30.26212464287936</v>
      </c>
      <c r="AH15">
        <v>30.227441018189854</v>
      </c>
      <c r="AI15">
        <v>8</v>
      </c>
      <c r="AJ15">
        <v>6.074808672812171</v>
      </c>
      <c r="AK15">
        <v>1.4961946980917455</v>
      </c>
      <c r="AL15">
        <v>-0.2605562471406983</v>
      </c>
      <c r="AM15">
        <v>4.243847548880574</v>
      </c>
      <c r="AN15">
        <v>0.22165379807986912</v>
      </c>
      <c r="AO15">
        <v>-0.3060096622280039</v>
      </c>
      <c r="AP15">
        <v>-1.1147172382160913</v>
      </c>
      <c r="AQ15">
        <v>-1.0036959095382874</v>
      </c>
    </row>
    <row r="16" spans="1:43" ht="14.25">
      <c r="A16" s="1" t="s">
        <v>119</v>
      </c>
      <c r="B16">
        <v>26.862078027851176</v>
      </c>
      <c r="C16" s="9"/>
      <c r="D16">
        <v>6</v>
      </c>
      <c r="E16">
        <v>16.621433367161703</v>
      </c>
      <c r="F16">
        <v>16.63866359000042</v>
      </c>
      <c r="G16">
        <v>-17.104528463267652</v>
      </c>
      <c r="H16">
        <v>0.19452189536827325</v>
      </c>
      <c r="I16">
        <v>-6.000000000000001</v>
      </c>
      <c r="J16">
        <v>-0.49999999999999994</v>
      </c>
      <c r="K16">
        <v>-0.8660254037844387</v>
      </c>
      <c r="M16">
        <v>6</v>
      </c>
      <c r="N16">
        <v>6.1990485062953</v>
      </c>
      <c r="O16">
        <v>6.215670225360292</v>
      </c>
      <c r="P16">
        <v>30.596860702685284</v>
      </c>
      <c r="Q16">
        <v>30.562019423227117</v>
      </c>
      <c r="R16">
        <v>-3.0000000000000013</v>
      </c>
      <c r="S16">
        <v>6.264132928169731</v>
      </c>
      <c r="T16">
        <v>1.4945218953682733</v>
      </c>
      <c r="U16">
        <v>-0.23057023091603165</v>
      </c>
      <c r="V16">
        <v>8.17266949610208</v>
      </c>
      <c r="W16">
        <v>0.3953280875141123</v>
      </c>
      <c r="X16">
        <v>0.3085934973239105</v>
      </c>
      <c r="Y16">
        <v>0.31186753622663893</v>
      </c>
      <c r="Z16">
        <v>-1.4672214011007085</v>
      </c>
      <c r="AD16">
        <v>6</v>
      </c>
      <c r="AE16">
        <v>7.343136937204448</v>
      </c>
      <c r="AF16">
        <v>7.325766930926825</v>
      </c>
      <c r="AG16">
        <v>30.227441018189854</v>
      </c>
      <c r="AH16">
        <v>30.192831840097906</v>
      </c>
      <c r="AI16">
        <v>9</v>
      </c>
      <c r="AJ16">
        <v>6.057649839310154</v>
      </c>
      <c r="AK16">
        <v>1.4945218953682733</v>
      </c>
      <c r="AL16">
        <v>-0.26327393938153726</v>
      </c>
      <c r="AM16">
        <v>4.2489434837048465</v>
      </c>
      <c r="AN16">
        <v>0.18713106991953826</v>
      </c>
      <c r="AO16">
        <v>-0.30521248238988885</v>
      </c>
      <c r="AP16">
        <v>-1.1147172382160913</v>
      </c>
      <c r="AQ16">
        <v>-1.0036959095382874</v>
      </c>
    </row>
    <row r="17" spans="1:43" ht="14.25">
      <c r="A17" s="1" t="s">
        <v>127</v>
      </c>
      <c r="B17">
        <v>26.919161674340554</v>
      </c>
      <c r="C17" s="9"/>
      <c r="D17">
        <v>7</v>
      </c>
      <c r="E17">
        <v>16.63866359000042</v>
      </c>
      <c r="F17">
        <v>16.65584324515539</v>
      </c>
      <c r="G17">
        <v>-17.121869343405148</v>
      </c>
      <c r="H17">
        <v>0.19254615164132194</v>
      </c>
      <c r="I17">
        <v>-7</v>
      </c>
      <c r="J17">
        <v>-0.49999999999999994</v>
      </c>
      <c r="K17">
        <v>-0.8660254037844387</v>
      </c>
      <c r="M17">
        <v>7</v>
      </c>
      <c r="N17">
        <v>6.215670225360292</v>
      </c>
      <c r="O17">
        <v>6.232202540981204</v>
      </c>
      <c r="P17">
        <v>30.562019423227117</v>
      </c>
      <c r="Q17">
        <v>30.527146637472896</v>
      </c>
      <c r="R17">
        <v>-4.000000000000002</v>
      </c>
      <c r="S17">
        <v>6.281260313297191</v>
      </c>
      <c r="T17">
        <v>1.492546151641322</v>
      </c>
      <c r="U17">
        <v>-0.227857519608396</v>
      </c>
      <c r="V17">
        <v>8.170564762876982</v>
      </c>
      <c r="W17">
        <v>0.36048705251174934</v>
      </c>
      <c r="X17">
        <v>0.3082642445077899</v>
      </c>
      <c r="Y17">
        <v>0.31186753622663893</v>
      </c>
      <c r="Z17">
        <v>-1.4672214011007085</v>
      </c>
      <c r="AD17">
        <v>7</v>
      </c>
      <c r="AE17">
        <v>7.325766930926825</v>
      </c>
      <c r="AF17">
        <v>7.308375028718324</v>
      </c>
      <c r="AG17">
        <v>30.192831840097906</v>
      </c>
      <c r="AH17">
        <v>30.158307925129716</v>
      </c>
      <c r="AI17">
        <v>10</v>
      </c>
      <c r="AJ17">
        <v>6.040522454182693</v>
      </c>
      <c r="AK17">
        <v>1.492546151641322</v>
      </c>
      <c r="AL17">
        <v>-0.2659866506891729</v>
      </c>
      <c r="AM17">
        <v>4.254633729244292</v>
      </c>
      <c r="AN17">
        <v>0.15270364466613934</v>
      </c>
      <c r="AO17">
        <v>-0.30432233187297814</v>
      </c>
      <c r="AP17">
        <v>-1.1147172382160913</v>
      </c>
      <c r="AQ17">
        <v>-1.0036959095382874</v>
      </c>
    </row>
    <row r="18" spans="1:43" ht="14.25">
      <c r="A18" s="1" t="s">
        <v>120</v>
      </c>
      <c r="B18">
        <v>30.792408824462537</v>
      </c>
      <c r="C18" s="9"/>
      <c r="D18">
        <v>8</v>
      </c>
      <c r="E18">
        <v>16.65584324515539</v>
      </c>
      <c r="F18">
        <v>16.672967263921983</v>
      </c>
      <c r="G18">
        <v>-17.139173100960065</v>
      </c>
      <c r="H18">
        <v>0.19026806874157032</v>
      </c>
      <c r="I18">
        <v>-8</v>
      </c>
      <c r="J18">
        <v>-0.49999999999999994</v>
      </c>
      <c r="K18">
        <v>-0.8660254037844387</v>
      </c>
      <c r="M18">
        <v>8</v>
      </c>
      <c r="N18">
        <v>6.232202540981204</v>
      </c>
      <c r="P18">
        <v>30.527146637472896</v>
      </c>
      <c r="Q18">
        <v>30.492252878069202</v>
      </c>
      <c r="R18">
        <v>-5.000000000000003</v>
      </c>
      <c r="S18">
        <v>6.298351032882669</v>
      </c>
      <c r="T18">
        <v>1.4902680687415704</v>
      </c>
      <c r="U18">
        <v>-0.22515061555210655</v>
      </c>
      <c r="V18">
        <v>8.16785977653582</v>
      </c>
      <c r="W18">
        <v>0.3256885145046836</v>
      </c>
      <c r="X18">
        <v>0.3078410914165694</v>
      </c>
      <c r="Y18">
        <v>0.31186753622663893</v>
      </c>
      <c r="Z18">
        <v>-1.4672214011007085</v>
      </c>
      <c r="AD18">
        <v>8</v>
      </c>
      <c r="AE18">
        <v>7.308375028718324</v>
      </c>
      <c r="AF18">
        <v>7.290966390598764</v>
      </c>
      <c r="AG18">
        <v>30.158307925129716</v>
      </c>
      <c r="AH18">
        <v>30.123880100595926</v>
      </c>
      <c r="AI18">
        <v>11</v>
      </c>
      <c r="AJ18">
        <v>6.0234317345972155</v>
      </c>
      <c r="AK18">
        <v>1.4902680687415704</v>
      </c>
      <c r="AL18">
        <v>-0.2686935547454623</v>
      </c>
      <c r="AM18">
        <v>4.260916552194996</v>
      </c>
      <c r="AN18">
        <v>0.11838200924691039</v>
      </c>
      <c r="AO18">
        <v>-0.3033394818257423</v>
      </c>
      <c r="AP18">
        <v>-1.1147172382160913</v>
      </c>
      <c r="AQ18">
        <v>-1.0036959095382874</v>
      </c>
    </row>
    <row r="19" spans="1:43" ht="15" thickBot="1">
      <c r="A19" s="1"/>
      <c r="D19">
        <v>9</v>
      </c>
      <c r="E19">
        <v>16.672967263921983</v>
      </c>
      <c r="F19">
        <v>16.690030609416944</v>
      </c>
      <c r="G19">
        <v>-17.15643446504023</v>
      </c>
      <c r="H19">
        <v>0.18768834059513773</v>
      </c>
      <c r="I19">
        <v>-9</v>
      </c>
      <c r="J19">
        <v>-0.49999999999999994</v>
      </c>
      <c r="K19">
        <v>-0.8660254037844387</v>
      </c>
      <c r="M19">
        <v>9</v>
      </c>
      <c r="N19">
        <v>6.24864114678243</v>
      </c>
      <c r="P19">
        <v>30.492252878069202</v>
      </c>
      <c r="Q19">
        <v>30.45734872008032</v>
      </c>
      <c r="R19">
        <v>-6.000000000000002</v>
      </c>
      <c r="S19">
        <v>6.3153998809274166</v>
      </c>
      <c r="T19">
        <v>1.4876883405951378</v>
      </c>
      <c r="U19">
        <v>-0.22245034329636124</v>
      </c>
      <c r="V19">
        <v>8.164555361043643</v>
      </c>
      <c r="W19">
        <v>0.290943073464693</v>
      </c>
      <c r="X19">
        <v>0.3073241669467798</v>
      </c>
      <c r="Y19">
        <v>0.31186753622663893</v>
      </c>
      <c r="Z19">
        <v>-1.4672214011007085</v>
      </c>
      <c r="AD19">
        <v>9</v>
      </c>
      <c r="AE19">
        <v>7.290966390598764</v>
      </c>
      <c r="AF19">
        <v>7.273546218287996</v>
      </c>
      <c r="AG19">
        <v>30.123880100595926</v>
      </c>
      <c r="AH19">
        <v>30.08955920111499</v>
      </c>
      <c r="AI19">
        <v>12</v>
      </c>
      <c r="AJ19">
        <v>6.006382886552469</v>
      </c>
      <c r="AK19">
        <v>1.4876883405951378</v>
      </c>
      <c r="AL19">
        <v>-0.2713938270012077</v>
      </c>
      <c r="AM19">
        <v>4.267790038748224</v>
      </c>
      <c r="AN19">
        <v>0.08417661836448137</v>
      </c>
      <c r="AO19">
        <v>-0.30226423163382676</v>
      </c>
      <c r="AP19">
        <v>-1.1147172382160913</v>
      </c>
      <c r="AQ19">
        <v>-1.0036959095382874</v>
      </c>
    </row>
    <row r="20" spans="1:43" ht="14.25">
      <c r="A20" s="76" t="s">
        <v>175</v>
      </c>
      <c r="D20">
        <v>10</v>
      </c>
      <c r="E20">
        <v>16.690030609416944</v>
      </c>
      <c r="F20">
        <v>16.707028277824843</v>
      </c>
      <c r="G20">
        <v>-17.17364817766693</v>
      </c>
      <c r="H20">
        <v>0.18480775301220798</v>
      </c>
      <c r="I20">
        <v>-10</v>
      </c>
      <c r="J20">
        <v>-0.49999999999999994</v>
      </c>
      <c r="K20">
        <v>-0.8660254037844387</v>
      </c>
      <c r="M20">
        <v>10</v>
      </c>
      <c r="N20">
        <v>6.264981792688662</v>
      </c>
      <c r="O20">
        <v>6.281220285055297</v>
      </c>
      <c r="P20">
        <v>30.45734872008032</v>
      </c>
      <c r="Q20">
        <v>30.422444778039132</v>
      </c>
      <c r="R20">
        <v>-7.000000000000002</v>
      </c>
      <c r="S20">
        <v>6.332401664187163</v>
      </c>
      <c r="T20">
        <v>1.4848077530122081</v>
      </c>
      <c r="U20">
        <v>-0.21975752537024723</v>
      </c>
      <c r="V20">
        <v>8.160652522957415</v>
      </c>
      <c r="W20">
        <v>0.256261313189705</v>
      </c>
      <c r="X20">
        <v>0.3067136285586221</v>
      </c>
      <c r="Y20">
        <v>0.31186753622663893</v>
      </c>
      <c r="Z20">
        <v>-1.4672214011007085</v>
      </c>
      <c r="AD20">
        <v>10</v>
      </c>
      <c r="AE20">
        <v>7.273546218287996</v>
      </c>
      <c r="AF20">
        <v>7.256119754182308</v>
      </c>
      <c r="AG20">
        <v>30.08955920111499</v>
      </c>
      <c r="AH20">
        <v>30.055356065085864</v>
      </c>
      <c r="AI20">
        <v>13</v>
      </c>
      <c r="AJ20">
        <v>5.989381103292723</v>
      </c>
      <c r="AK20">
        <v>1.4848077530122081</v>
      </c>
      <c r="AL20">
        <v>-0.27408664492732165</v>
      </c>
      <c r="AM20">
        <v>4.275252095173388</v>
      </c>
      <c r="AN20">
        <v>0.05009789131227005</v>
      </c>
      <c r="AO20">
        <v>-0.3010969088288562</v>
      </c>
      <c r="AP20">
        <v>-1.1147172382160913</v>
      </c>
      <c r="AQ20">
        <v>-1.0036959095382874</v>
      </c>
    </row>
    <row r="21" spans="1:43" ht="15" thickBot="1">
      <c r="A21" s="77" t="b">
        <v>0</v>
      </c>
      <c r="D21">
        <v>11</v>
      </c>
      <c r="E21">
        <v>16.707028277824843</v>
      </c>
      <c r="F21">
        <v>16.723955299619668</v>
      </c>
      <c r="G21">
        <v>-17.190808995376546</v>
      </c>
      <c r="H21">
        <v>0.18162718344766393</v>
      </c>
      <c r="I21">
        <v>-11</v>
      </c>
      <c r="J21">
        <v>-0.49999999999999994</v>
      </c>
      <c r="K21">
        <v>-0.8660254037844387</v>
      </c>
      <c r="M21">
        <v>11</v>
      </c>
      <c r="N21">
        <v>6.281220285055297</v>
      </c>
      <c r="O21">
        <v>6.297352486776604</v>
      </c>
      <c r="P21">
        <v>30.422444778039132</v>
      </c>
      <c r="Q21">
        <v>30.38755170294375</v>
      </c>
      <c r="R21">
        <v>-8.000000000000002</v>
      </c>
      <c r="S21">
        <v>6.349351203754027</v>
      </c>
      <c r="T21">
        <v>1.481627183447664</v>
      </c>
      <c r="U21">
        <v>-0.21707298203219078</v>
      </c>
      <c r="V21">
        <v>8.156152451119427</v>
      </c>
      <c r="W21">
        <v>0.22165379807986907</v>
      </c>
      <c r="X21">
        <v>0.3060096622280039</v>
      </c>
      <c r="Y21">
        <v>0.31186753622663893</v>
      </c>
      <c r="Z21">
        <v>-1.4672214011007085</v>
      </c>
      <c r="AD21">
        <v>11</v>
      </c>
      <c r="AE21">
        <v>7.256119754182308</v>
      </c>
      <c r="AF21">
        <v>7.2386922802821845</v>
      </c>
      <c r="AG21">
        <v>30.055356065085864</v>
      </c>
      <c r="AH21">
        <v>30.02128153111079</v>
      </c>
      <c r="AI21">
        <v>14</v>
      </c>
      <c r="AJ21">
        <v>5.972431563725857</v>
      </c>
      <c r="AK21">
        <v>1.481627183447664</v>
      </c>
      <c r="AL21">
        <v>-0.2767711882653781</v>
      </c>
      <c r="AM21">
        <v>4.283300448455814</v>
      </c>
      <c r="AN21">
        <v>0.016156208800664595</v>
      </c>
      <c r="AO21">
        <v>-0.29983786898866516</v>
      </c>
      <c r="AP21">
        <v>-1.1147172382160913</v>
      </c>
      <c r="AQ21">
        <v>-1.0036959095382874</v>
      </c>
    </row>
    <row r="22" spans="1:43" ht="15" thickBot="1">
      <c r="A22" s="2"/>
      <c r="D22">
        <v>12</v>
      </c>
      <c r="E22">
        <v>16.723955299619668</v>
      </c>
      <c r="F22">
        <v>16.740806740761613</v>
      </c>
      <c r="G22">
        <v>-17.20791169081776</v>
      </c>
      <c r="H22">
        <v>0.17814760073380564</v>
      </c>
      <c r="I22">
        <v>-12</v>
      </c>
      <c r="J22">
        <v>-0.49999999999999994</v>
      </c>
      <c r="K22">
        <v>-0.8660254037844387</v>
      </c>
      <c r="M22">
        <v>12</v>
      </c>
      <c r="N22">
        <v>6.297352486776604</v>
      </c>
      <c r="O22">
        <v>6.313374317372953</v>
      </c>
      <c r="P22">
        <v>30.38755170294375</v>
      </c>
      <c r="Q22">
        <v>30.352680179199897</v>
      </c>
      <c r="R22">
        <v>-9.000000000000002</v>
      </c>
      <c r="S22">
        <v>6.3662433366340645</v>
      </c>
      <c r="T22">
        <v>1.4781476007338057</v>
      </c>
      <c r="U22">
        <v>-0.21439753102009837</v>
      </c>
      <c r="V22">
        <v>8.151056516295155</v>
      </c>
      <c r="W22">
        <v>0.1871310699195382</v>
      </c>
      <c r="X22">
        <v>0.30521248238988885</v>
      </c>
      <c r="Y22">
        <v>0.31186753622663893</v>
      </c>
      <c r="Z22">
        <v>-1.4672214011007085</v>
      </c>
      <c r="AD22">
        <v>12</v>
      </c>
      <c r="AE22">
        <v>7.2386922802821845</v>
      </c>
      <c r="AF22">
        <v>7.221269117070028</v>
      </c>
      <c r="AG22">
        <v>30.02128153111079</v>
      </c>
      <c r="AH22">
        <v>29.98734643436903</v>
      </c>
      <c r="AI22">
        <v>14.999999999999998</v>
      </c>
      <c r="AJ22">
        <v>5.95553943084582</v>
      </c>
      <c r="AK22">
        <v>1.4781476007338057</v>
      </c>
      <c r="AL22">
        <v>-0.2794466392774705</v>
      </c>
      <c r="AM22">
        <v>4.2919326469891255</v>
      </c>
      <c r="AN22">
        <v>-0.01763809020504148</v>
      </c>
      <c r="AO22">
        <v>-0.29848749562898547</v>
      </c>
      <c r="AP22">
        <v>-1.1147172382160913</v>
      </c>
      <c r="AQ22">
        <v>-1.0036959095382874</v>
      </c>
    </row>
    <row r="23" spans="1:43" ht="14.25">
      <c r="A23" s="76" t="s">
        <v>176</v>
      </c>
      <c r="D23">
        <v>13</v>
      </c>
      <c r="E23">
        <v>16.740806740761613</v>
      </c>
      <c r="F23">
        <v>16.757577703869323</v>
      </c>
      <c r="G23">
        <v>-17.224951054343865</v>
      </c>
      <c r="H23">
        <v>0.1743700647852352</v>
      </c>
      <c r="I23">
        <v>-13</v>
      </c>
      <c r="J23">
        <v>-0.49999999999999994</v>
      </c>
      <c r="K23">
        <v>-0.8660254037844387</v>
      </c>
      <c r="M23">
        <v>13</v>
      </c>
      <c r="N23">
        <v>6.313374317372953</v>
      </c>
      <c r="O23">
        <v>6.329281753058335</v>
      </c>
      <c r="P23">
        <v>30.352680179199897</v>
      </c>
      <c r="Q23">
        <v>30.31784092150935</v>
      </c>
      <c r="R23">
        <v>-10.000000000000002</v>
      </c>
      <c r="S23">
        <v>6.383072917319961</v>
      </c>
      <c r="T23">
        <v>1.4743700647852354</v>
      </c>
      <c r="U23">
        <v>-0.21173198730226603</v>
      </c>
      <c r="V23">
        <v>8.145366270755709</v>
      </c>
      <c r="W23">
        <v>0.15270364466613928</v>
      </c>
      <c r="X23">
        <v>0.30432233187297814</v>
      </c>
      <c r="Y23">
        <v>0.31186753622663893</v>
      </c>
      <c r="Z23">
        <v>-1.4672214011007085</v>
      </c>
      <c r="AD23">
        <v>13</v>
      </c>
      <c r="AE23">
        <v>7.221269117070028</v>
      </c>
      <c r="AF23">
        <v>7.203855622336482</v>
      </c>
      <c r="AG23">
        <v>29.98734643436903</v>
      </c>
      <c r="AH23">
        <v>29.95356160294241</v>
      </c>
      <c r="AI23">
        <v>16</v>
      </c>
      <c r="AJ23">
        <v>5.938709850159924</v>
      </c>
      <c r="AK23">
        <v>1.4743700647852354</v>
      </c>
      <c r="AL23">
        <v>-0.2821121829953029</v>
      </c>
      <c r="AM23">
        <v>4.301146061322028</v>
      </c>
      <c r="AN23">
        <v>-0.05127471163399833</v>
      </c>
      <c r="AO23">
        <v>-0.2970462000866239</v>
      </c>
      <c r="AP23">
        <v>-1.1147172382160913</v>
      </c>
      <c r="AQ23">
        <v>-1.0036959095382874</v>
      </c>
    </row>
    <row r="24" spans="1:43" ht="15" thickBot="1">
      <c r="A24" s="65" t="b">
        <v>0</v>
      </c>
      <c r="D24">
        <v>14</v>
      </c>
      <c r="E24">
        <v>16.757577703869323</v>
      </c>
      <c r="F24">
        <v>16.77426332936768</v>
      </c>
      <c r="G24">
        <v>-17.241921895599667</v>
      </c>
      <c r="H24">
        <v>0.17029572627599643</v>
      </c>
      <c r="I24">
        <v>-14</v>
      </c>
      <c r="J24">
        <v>-0.49999999999999994</v>
      </c>
      <c r="K24">
        <v>-0.8660254037844387</v>
      </c>
      <c r="M24">
        <v>14</v>
      </c>
      <c r="N24">
        <v>6.329281753058335</v>
      </c>
      <c r="O24">
        <v>6.345070826789395</v>
      </c>
      <c r="P24">
        <v>30.31784092150935</v>
      </c>
      <c r="Q24">
        <v>30.283044671704424</v>
      </c>
      <c r="R24">
        <v>-11.000000000000002</v>
      </c>
      <c r="S24">
        <v>6.399834819358408</v>
      </c>
      <c r="T24">
        <v>1.4702957262759964</v>
      </c>
      <c r="U24">
        <v>-0.20907716282913183</v>
      </c>
      <c r="V24">
        <v>8.139083447805005</v>
      </c>
      <c r="W24">
        <v>0.11838200924691034</v>
      </c>
      <c r="X24">
        <v>0.3033394818257423</v>
      </c>
      <c r="Y24">
        <v>0.31186753622663893</v>
      </c>
      <c r="Z24">
        <v>-1.4672214011007085</v>
      </c>
      <c r="AD24">
        <v>14</v>
      </c>
      <c r="AE24">
        <v>7.203855622336482</v>
      </c>
      <c r="AF24">
        <v>7.186457189954</v>
      </c>
      <c r="AG24">
        <v>29.95356160294241</v>
      </c>
      <c r="AH24">
        <v>29.91993785409375</v>
      </c>
      <c r="AI24">
        <v>17</v>
      </c>
      <c r="AJ24">
        <v>5.921947948121477</v>
      </c>
      <c r="AK24">
        <v>1.4702957262759964</v>
      </c>
      <c r="AL24">
        <v>-0.28476700746843703</v>
      </c>
      <c r="AM24">
        <v>4.310937884959263</v>
      </c>
      <c r="AN24">
        <v>-0.08474340944547354</v>
      </c>
      <c r="AO24">
        <v>-0.2955144213941648</v>
      </c>
      <c r="AP24">
        <v>-1.1147172382160913</v>
      </c>
      <c r="AQ24">
        <v>-1.0036959095382874</v>
      </c>
    </row>
    <row r="25" spans="1:43" ht="14.25">
      <c r="A25" s="1"/>
      <c r="D25">
        <v>15</v>
      </c>
      <c r="E25">
        <v>16.77426332936768</v>
      </c>
      <c r="F25">
        <v>16.79085879661136</v>
      </c>
      <c r="G25">
        <v>-17.25881904510252</v>
      </c>
      <c r="H25">
        <v>0.16592582628906827</v>
      </c>
      <c r="I25">
        <v>-14.999999999999998</v>
      </c>
      <c r="J25">
        <v>-0.49999999999999994</v>
      </c>
      <c r="K25">
        <v>-0.8660254037844387</v>
      </c>
      <c r="M25">
        <v>15</v>
      </c>
      <c r="N25">
        <v>6.345070826789395</v>
      </c>
      <c r="O25">
        <v>6.3607376282971035</v>
      </c>
      <c r="P25">
        <v>30.283044671704424</v>
      </c>
      <c r="Q25">
        <v>30.248302195528897</v>
      </c>
      <c r="R25">
        <v>-12.000000000000002</v>
      </c>
      <c r="S25">
        <v>6.41652393691167</v>
      </c>
      <c r="T25">
        <v>1.4659258262890682</v>
      </c>
      <c r="U25">
        <v>-0.2064338662859482</v>
      </c>
      <c r="V25">
        <v>8.132209961251776</v>
      </c>
      <c r="W25">
        <v>0.08417661836448131</v>
      </c>
      <c r="X25">
        <v>0.30226423163382676</v>
      </c>
      <c r="Y25">
        <v>0.31186753622663893</v>
      </c>
      <c r="Z25">
        <v>-1.4672214011007085</v>
      </c>
      <c r="AD25">
        <v>15</v>
      </c>
      <c r="AE25">
        <v>7.186457189954</v>
      </c>
      <c r="AF25">
        <v>7.169079248596345</v>
      </c>
      <c r="AG25">
        <v>29.91993785409375</v>
      </c>
      <c r="AH25">
        <v>29.886485990499143</v>
      </c>
      <c r="AI25">
        <v>18.000000000000004</v>
      </c>
      <c r="AJ25">
        <v>5.905258830568216</v>
      </c>
      <c r="AK25">
        <v>1.4659258262890682</v>
      </c>
      <c r="AL25">
        <v>-0.28741030401162065</v>
      </c>
      <c r="AM25">
        <v>4.321305135216495</v>
      </c>
      <c r="AN25">
        <v>-0.1180339887498949</v>
      </c>
      <c r="AO25">
        <v>-0.29389262614623657</v>
      </c>
      <c r="AP25">
        <v>-1.1147172382160913</v>
      </c>
      <c r="AQ25">
        <v>-1.0036959095382874</v>
      </c>
    </row>
    <row r="26" spans="1:43" ht="14.25">
      <c r="A26" s="1" t="s">
        <v>172</v>
      </c>
      <c r="B26">
        <v>0</v>
      </c>
      <c r="D26">
        <v>16</v>
      </c>
      <c r="E26">
        <v>16.79085879661136</v>
      </c>
      <c r="F26">
        <v>16.807359324984386</v>
      </c>
      <c r="G26">
        <v>-17.275637355817</v>
      </c>
      <c r="H26">
        <v>0.16126169593831885</v>
      </c>
      <c r="I26">
        <v>-16</v>
      </c>
      <c r="J26">
        <v>-0.49999999999999994</v>
      </c>
      <c r="K26">
        <v>-0.8660254037844387</v>
      </c>
      <c r="M26">
        <v>16</v>
      </c>
      <c r="N26">
        <v>6.3607376282971035</v>
      </c>
      <c r="O26">
        <v>6.376278304102199</v>
      </c>
      <c r="P26">
        <v>30.248302195528897</v>
      </c>
      <c r="Q26">
        <v>30.21362427936567</v>
      </c>
      <c r="R26">
        <v>-13</v>
      </c>
      <c r="S26">
        <v>6.433135186312866</v>
      </c>
      <c r="T26">
        <v>1.461261695938319</v>
      </c>
      <c r="U26">
        <v>-0.20380290284644842</v>
      </c>
      <c r="V26">
        <v>8.124747904826611</v>
      </c>
      <c r="W26">
        <v>0.05009789131226999</v>
      </c>
      <c r="X26">
        <v>0.3010969088288562</v>
      </c>
      <c r="Y26">
        <v>0.31186753622663893</v>
      </c>
      <c r="Z26">
        <v>-1.4672214011007085</v>
      </c>
      <c r="AD26">
        <v>16</v>
      </c>
      <c r="AE26">
        <v>7.169079248596345</v>
      </c>
      <c r="AF26">
        <v>7.151727260402677</v>
      </c>
      <c r="AG26">
        <v>29.886485990499143</v>
      </c>
      <c r="AH26">
        <v>29.85321679643537</v>
      </c>
      <c r="AI26">
        <v>19.000000000000004</v>
      </c>
      <c r="AJ26">
        <v>5.888647581167019</v>
      </c>
      <c r="AK26">
        <v>1.461261695938319</v>
      </c>
      <c r="AL26">
        <v>-0.29004126745112047</v>
      </c>
      <c r="AM26">
        <v>4.332244654128865</v>
      </c>
      <c r="AN26">
        <v>-0.1511363089143135</v>
      </c>
      <c r="AO26">
        <v>-0.2921813083573824</v>
      </c>
      <c r="AP26">
        <v>-1.1147172382160913</v>
      </c>
      <c r="AQ26">
        <v>-1.0036959095382874</v>
      </c>
    </row>
    <row r="27" spans="1:43" ht="14.25">
      <c r="A27" s="1"/>
      <c r="D27">
        <v>17</v>
      </c>
      <c r="E27">
        <v>16.807359324984386</v>
      </c>
      <c r="F27">
        <v>16.82376017497581</v>
      </c>
      <c r="G27">
        <v>-17.292371704722736</v>
      </c>
      <c r="H27">
        <v>0.1563047559630354</v>
      </c>
      <c r="I27">
        <v>-17</v>
      </c>
      <c r="J27">
        <v>-0.49999999999999994</v>
      </c>
      <c r="K27">
        <v>-0.8660254037844387</v>
      </c>
      <c r="M27">
        <v>17</v>
      </c>
      <c r="N27">
        <v>6.376278304102199</v>
      </c>
      <c r="O27">
        <v>6.391689057515438</v>
      </c>
      <c r="P27">
        <v>30.21362427936567</v>
      </c>
      <c r="Q27">
        <v>30.179021726911532</v>
      </c>
      <c r="R27">
        <v>-14</v>
      </c>
      <c r="S27">
        <v>6.449663507614514</v>
      </c>
      <c r="T27">
        <v>1.4563047559630355</v>
      </c>
      <c r="U27">
        <v>-0.20118507392758278</v>
      </c>
      <c r="V27">
        <v>8.116699551544187</v>
      </c>
      <c r="W27">
        <v>0.01615620880066454</v>
      </c>
      <c r="X27">
        <v>0.29983786898866516</v>
      </c>
      <c r="Y27">
        <v>0.31186753622663893</v>
      </c>
      <c r="Z27">
        <v>-1.4672214011007085</v>
      </c>
      <c r="AD27">
        <v>17</v>
      </c>
      <c r="AE27">
        <v>7.151727260402677</v>
      </c>
      <c r="AF27">
        <v>7.134406719584965</v>
      </c>
      <c r="AG27">
        <v>29.85321679643537</v>
      </c>
      <c r="AH27">
        <v>29.820141033923626</v>
      </c>
      <c r="AI27">
        <v>20.000000000000007</v>
      </c>
      <c r="AJ27">
        <v>5.872119259865371</v>
      </c>
      <c r="AK27">
        <v>1.4563047559630355</v>
      </c>
      <c r="AL27">
        <v>-0.2926590963699861</v>
      </c>
      <c r="AM27">
        <v>4.3437531094129405</v>
      </c>
      <c r="AN27">
        <v>-0.18404028665133765</v>
      </c>
      <c r="AO27">
        <v>-0.29038098931157863</v>
      </c>
      <c r="AP27">
        <v>-1.1147172382160913</v>
      </c>
      <c r="AQ27">
        <v>-1.0036959095382874</v>
      </c>
    </row>
    <row r="28" spans="1:43" ht="14.25">
      <c r="A28" s="1"/>
      <c r="D28">
        <v>18</v>
      </c>
      <c r="E28">
        <v>16.82376017497581</v>
      </c>
      <c r="F28">
        <v>16.840056649231872</v>
      </c>
      <c r="G28">
        <v>-17.309016994374947</v>
      </c>
      <c r="H28">
        <v>0.1510565162951535</v>
      </c>
      <c r="I28">
        <v>-18.000000000000004</v>
      </c>
      <c r="J28">
        <v>-0.49999999999999994</v>
      </c>
      <c r="K28">
        <v>-0.8660254037844387</v>
      </c>
      <c r="M28">
        <v>18</v>
      </c>
      <c r="N28">
        <v>6.391689057515438</v>
      </c>
      <c r="O28">
        <v>6.4069661486236775</v>
      </c>
      <c r="P28">
        <v>30.179021726911532</v>
      </c>
      <c r="Q28">
        <v>30.144505355799463</v>
      </c>
      <c r="R28">
        <v>-15.000000000000002</v>
      </c>
      <c r="S28">
        <v>6.466103866129831</v>
      </c>
      <c r="T28">
        <v>1.4510565162951536</v>
      </c>
      <c r="U28">
        <v>-0.1985811769453995</v>
      </c>
      <c r="V28">
        <v>8.108067353010874</v>
      </c>
      <c r="W28">
        <v>-0.01763809020504159</v>
      </c>
      <c r="X28">
        <v>0.29848749562898547</v>
      </c>
      <c r="Y28">
        <v>0.31186753622663893</v>
      </c>
      <c r="Z28">
        <v>-1.4672214011007085</v>
      </c>
      <c r="AD28">
        <v>18</v>
      </c>
      <c r="AE28">
        <v>7.134406719584965</v>
      </c>
      <c r="AF28">
        <v>7.117123150977447</v>
      </c>
      <c r="AG28">
        <v>29.820141033923626</v>
      </c>
      <c r="AH28">
        <v>29.787269438830943</v>
      </c>
      <c r="AI28">
        <v>21.000000000000007</v>
      </c>
      <c r="AJ28">
        <v>5.855678901350053</v>
      </c>
      <c r="AK28">
        <v>1.4510565162951536</v>
      </c>
      <c r="AL28">
        <v>-0.2952629933521694</v>
      </c>
      <c r="AM28">
        <v>4.355826995481756</v>
      </c>
      <c r="AN28">
        <v>-0.21673589909060076</v>
      </c>
      <c r="AO28">
        <v>-0.2884922174034468</v>
      </c>
      <c r="AP28">
        <v>-1.1147172382160913</v>
      </c>
      <c r="AQ28">
        <v>-1.0036959095382874</v>
      </c>
    </row>
    <row r="29" spans="1:43" ht="14.25">
      <c r="A29" s="1"/>
      <c r="D29">
        <v>19</v>
      </c>
      <c r="E29">
        <v>16.840056649231872</v>
      </c>
      <c r="F29">
        <v>16.856244093584735</v>
      </c>
      <c r="G29">
        <v>-17.325568154457155</v>
      </c>
      <c r="H29">
        <v>0.1455185755993167</v>
      </c>
      <c r="I29">
        <v>-19.000000000000004</v>
      </c>
      <c r="J29">
        <v>-0.49999999999999994</v>
      </c>
      <c r="K29">
        <v>-0.8660254037844387</v>
      </c>
      <c r="M29">
        <v>19</v>
      </c>
      <c r="N29">
        <v>6.4069661486236775</v>
      </c>
      <c r="O29">
        <v>6.422105894262767</v>
      </c>
      <c r="P29">
        <v>30.144505355799463</v>
      </c>
      <c r="Q29">
        <v>30.110085994169115</v>
      </c>
      <c r="R29">
        <v>-16.000000000000004</v>
      </c>
      <c r="S29">
        <v>6.482451253966353</v>
      </c>
      <c r="T29">
        <v>1.4455185755993167</v>
      </c>
      <c r="U29">
        <v>-0.19599200507214387</v>
      </c>
      <c r="V29">
        <v>8.098853938677973</v>
      </c>
      <c r="W29">
        <v>-0.05127471163399844</v>
      </c>
      <c r="X29">
        <v>0.2970462000866239</v>
      </c>
      <c r="Y29">
        <v>0.31186753622663893</v>
      </c>
      <c r="Z29">
        <v>-1.4672214011007085</v>
      </c>
      <c r="AD29">
        <v>19</v>
      </c>
      <c r="AE29">
        <v>7.117123150977447</v>
      </c>
      <c r="AF29">
        <v>7.099882108526935</v>
      </c>
      <c r="AG29">
        <v>29.787269438830943</v>
      </c>
      <c r="AH29">
        <v>29.7546127169307</v>
      </c>
      <c r="AI29">
        <v>22.000000000000007</v>
      </c>
      <c r="AJ29">
        <v>5.839331513513532</v>
      </c>
      <c r="AK29">
        <v>1.4455185755993167</v>
      </c>
      <c r="AL29">
        <v>-0.297852165225425</v>
      </c>
      <c r="AM29">
        <v>4.368462634512653</v>
      </c>
      <c r="AN29">
        <v>-0.24921318683182436</v>
      </c>
      <c r="AO29">
        <v>-0.286515567971207</v>
      </c>
      <c r="AP29">
        <v>-1.1147172382160913</v>
      </c>
      <c r="AQ29">
        <v>-1.0036959095382874</v>
      </c>
    </row>
    <row r="30" spans="1:43" ht="14.25">
      <c r="A30" s="1"/>
      <c r="D30">
        <v>20</v>
      </c>
      <c r="E30">
        <v>16.856244093584735</v>
      </c>
      <c r="F30">
        <v>16.87231789805815</v>
      </c>
      <c r="G30">
        <v>-17.34202014332567</v>
      </c>
      <c r="H30">
        <v>0.13969262078590827</v>
      </c>
      <c r="I30">
        <v>-20.000000000000007</v>
      </c>
      <c r="J30">
        <v>-0.49999999999999994</v>
      </c>
      <c r="K30">
        <v>-0.8660254037844387</v>
      </c>
      <c r="M30">
        <v>20</v>
      </c>
      <c r="N30">
        <v>6.422105894262767</v>
      </c>
      <c r="O30">
        <v>6.437104667978182</v>
      </c>
      <c r="P30">
        <v>30.110085994169115</v>
      </c>
      <c r="Q30">
        <v>30.07577447718592</v>
      </c>
      <c r="R30">
        <v>-17.000000000000004</v>
      </c>
      <c r="S30">
        <v>6.498700691551384</v>
      </c>
      <c r="T30">
        <v>1.4396926207859084</v>
      </c>
      <c r="U30">
        <v>-0.19341834699465035</v>
      </c>
      <c r="V30">
        <v>8.089062115040738</v>
      </c>
      <c r="W30">
        <v>-0.08474340944547365</v>
      </c>
      <c r="X30">
        <v>0.2955144213941648</v>
      </c>
      <c r="Y30">
        <v>0.31186753622663893</v>
      </c>
      <c r="Z30">
        <v>-1.4672214011007085</v>
      </c>
      <c r="AD30">
        <v>20</v>
      </c>
      <c r="AE30">
        <v>7.099882108526935</v>
      </c>
      <c r="AF30">
        <v>7.082689173722768</v>
      </c>
      <c r="AG30">
        <v>29.7546127169307</v>
      </c>
      <c r="AH30">
        <v>29.722181539923834</v>
      </c>
      <c r="AI30">
        <v>23.00000000000001</v>
      </c>
      <c r="AJ30">
        <v>5.823082075928501</v>
      </c>
      <c r="AK30">
        <v>1.4396926207859084</v>
      </c>
      <c r="AL30">
        <v>-0.30042582330291856</v>
      </c>
      <c r="AM30">
        <v>4.381656177567578</v>
      </c>
      <c r="AN30">
        <v>-0.28146225697854776</v>
      </c>
      <c r="AO30">
        <v>-0.28445164312142457</v>
      </c>
      <c r="AP30">
        <v>-1.1147172382160913</v>
      </c>
      <c r="AQ30">
        <v>-1.0036959095382874</v>
      </c>
    </row>
    <row r="31" spans="1:43" ht="14.25">
      <c r="A31" s="1"/>
      <c r="D31">
        <v>21</v>
      </c>
      <c r="E31">
        <v>16.87231789805815</v>
      </c>
      <c r="F31">
        <v>16.888273497850196</v>
      </c>
      <c r="G31">
        <v>-17.3583679495453</v>
      </c>
      <c r="H31">
        <v>0.1335804264972017</v>
      </c>
      <c r="I31">
        <v>-21.000000000000007</v>
      </c>
      <c r="J31">
        <v>-0.49999999999999994</v>
      </c>
      <c r="K31">
        <v>-0.8660254037844387</v>
      </c>
      <c r="M31">
        <v>21</v>
      </c>
      <c r="N31">
        <v>6.437104667978182</v>
      </c>
      <c r="O31">
        <v>6.451958899974276</v>
      </c>
      <c r="P31">
        <v>30.07577447718592</v>
      </c>
      <c r="Q31">
        <v>30.041581643509616</v>
      </c>
      <c r="R31">
        <v>-18.000000000000007</v>
      </c>
      <c r="S31">
        <v>6.514847229148822</v>
      </c>
      <c r="T31">
        <v>1.4335804264972016</v>
      </c>
      <c r="U31">
        <v>-0.19086098667410092</v>
      </c>
      <c r="V31">
        <v>8.078694864783506</v>
      </c>
      <c r="W31">
        <v>-0.11803398874989501</v>
      </c>
      <c r="X31">
        <v>0.29389262614623657</v>
      </c>
      <c r="Y31">
        <v>0.31186753622663893</v>
      </c>
      <c r="Z31">
        <v>-1.4672214011007085</v>
      </c>
      <c r="AD31">
        <v>21</v>
      </c>
      <c r="AE31">
        <v>7.082689173722768</v>
      </c>
      <c r="AF31">
        <v>7.065549953965291</v>
      </c>
      <c r="AG31">
        <v>29.722181539923834</v>
      </c>
      <c r="AH31">
        <v>29.68998654142225</v>
      </c>
      <c r="AI31">
        <v>24.00000000000001</v>
      </c>
      <c r="AJ31">
        <v>5.806935538331063</v>
      </c>
      <c r="AK31">
        <v>1.4335804264972016</v>
      </c>
      <c r="AL31">
        <v>-0.302983183623468</v>
      </c>
      <c r="AM31">
        <v>4.395403605765508</v>
      </c>
      <c r="AN31">
        <v>-0.31347328615160075</v>
      </c>
      <c r="AO31">
        <v>-0.28230107154560236</v>
      </c>
      <c r="AP31">
        <v>-1.1147172382160913</v>
      </c>
      <c r="AQ31">
        <v>-1.0036959095382874</v>
      </c>
    </row>
    <row r="32" spans="1:43" ht="14.25">
      <c r="A32" s="1"/>
      <c r="D32">
        <v>22</v>
      </c>
      <c r="E32">
        <v>16.888273497850196</v>
      </c>
      <c r="F32">
        <v>16.904106374293505</v>
      </c>
      <c r="G32">
        <v>-17.374606593415912</v>
      </c>
      <c r="H32">
        <v>0.12718385456678727</v>
      </c>
      <c r="I32">
        <v>-22.000000000000007</v>
      </c>
      <c r="J32">
        <v>-0.49999999999999994</v>
      </c>
      <c r="K32">
        <v>-0.8660254037844387</v>
      </c>
      <c r="M32">
        <v>22</v>
      </c>
      <c r="N32">
        <v>6.451958899974276</v>
      </c>
      <c r="O32">
        <v>6.466665077053027</v>
      </c>
      <c r="P32">
        <v>30.041581643509616</v>
      </c>
      <c r="Q32">
        <v>30.007518331712934</v>
      </c>
      <c r="R32">
        <v>-19.000000000000007</v>
      </c>
      <c r="S32">
        <v>6.530885948366902</v>
      </c>
      <c r="T32">
        <v>1.4271838545667874</v>
      </c>
      <c r="U32">
        <v>-0.18832070310722296</v>
      </c>
      <c r="V32">
        <v>8.067755345871134</v>
      </c>
      <c r="W32">
        <v>-0.15113630891431362</v>
      </c>
      <c r="X32">
        <v>0.2921813083573824</v>
      </c>
      <c r="Y32">
        <v>0.31186753622663893</v>
      </c>
      <c r="Z32">
        <v>-1.4672214011007085</v>
      </c>
      <c r="AD32">
        <v>22</v>
      </c>
      <c r="AE32">
        <v>7.065549953965291</v>
      </c>
      <c r="AF32">
        <v>7.0484700808717635</v>
      </c>
      <c r="AG32">
        <v>29.68998654142225</v>
      </c>
      <c r="AH32">
        <v>29.658038312896288</v>
      </c>
      <c r="AI32">
        <v>25.000000000000014</v>
      </c>
      <c r="AJ32">
        <v>5.790896819112983</v>
      </c>
      <c r="AK32">
        <v>1.4271838545667874</v>
      </c>
      <c r="AL32">
        <v>-0.30552346719034595</v>
      </c>
      <c r="AM32">
        <v>4.40970073150664</v>
      </c>
      <c r="AN32">
        <v>-0.3452365234813992</v>
      </c>
      <c r="AO32">
        <v>-0.28006450832867547</v>
      </c>
      <c r="AP32">
        <v>-1.1147172382160913</v>
      </c>
      <c r="AQ32">
        <v>-1.0036959095382874</v>
      </c>
    </row>
    <row r="33" spans="1:43" ht="14.25">
      <c r="A33" s="1"/>
      <c r="D33">
        <v>23</v>
      </c>
      <c r="E33">
        <v>16.904106374293505</v>
      </c>
      <c r="F33">
        <v>16.91981205579307</v>
      </c>
      <c r="G33">
        <v>-17.390731128489275</v>
      </c>
      <c r="H33">
        <v>0.12050485345244022</v>
      </c>
      <c r="I33">
        <v>-23.00000000000001</v>
      </c>
      <c r="J33">
        <v>-0.49999999999999994</v>
      </c>
      <c r="K33">
        <v>-0.8660254037844387</v>
      </c>
      <c r="M33">
        <v>23</v>
      </c>
      <c r="N33">
        <v>6.466665077053027</v>
      </c>
      <c r="O33">
        <v>6.481219742543064</v>
      </c>
      <c r="P33">
        <v>30.007518331712934</v>
      </c>
      <c r="Q33">
        <v>29.973595376651215</v>
      </c>
      <c r="R33">
        <v>-20.00000000000001</v>
      </c>
      <c r="S33">
        <v>6.546811963656379</v>
      </c>
      <c r="T33">
        <v>1.4205048534524403</v>
      </c>
      <c r="U33">
        <v>-0.18579827008899918</v>
      </c>
      <c r="V33">
        <v>8.05624689058706</v>
      </c>
      <c r="W33">
        <v>-0.18404028665133776</v>
      </c>
      <c r="X33">
        <v>0.29038098931157863</v>
      </c>
      <c r="Y33">
        <v>0.31186753622663893</v>
      </c>
      <c r="Z33">
        <v>-1.4672214011007085</v>
      </c>
      <c r="AD33">
        <v>23</v>
      </c>
      <c r="AE33">
        <v>7.0484700808717635</v>
      </c>
      <c r="AF33">
        <v>7.031455208518704</v>
      </c>
      <c r="AG33">
        <v>29.658038312896288</v>
      </c>
      <c r="AH33">
        <v>29.626347399587907</v>
      </c>
      <c r="AI33">
        <v>26.000000000000014</v>
      </c>
      <c r="AJ33">
        <v>5.774970803823506</v>
      </c>
      <c r="AK33">
        <v>1.4205048534524403</v>
      </c>
      <c r="AL33">
        <v>-0.3080459002085697</v>
      </c>
      <c r="AM33">
        <v>4.424543199747973</v>
      </c>
      <c r="AN33">
        <v>-0.37674229357815525</v>
      </c>
      <c r="AO33">
        <v>-0.2777426347494659</v>
      </c>
      <c r="AP33">
        <v>-1.1147172382160913</v>
      </c>
      <c r="AQ33">
        <v>-1.0036959095382874</v>
      </c>
    </row>
    <row r="34" spans="1:80" ht="14.25">
      <c r="A34" s="1"/>
      <c r="D34">
        <v>24</v>
      </c>
      <c r="E34">
        <v>16.91981205579307</v>
      </c>
      <c r="F34">
        <v>16.93538611874199</v>
      </c>
      <c r="G34">
        <v>-17.4067366430758</v>
      </c>
      <c r="H34">
        <v>0.11354545764260082</v>
      </c>
      <c r="I34">
        <v>-24.00000000000001</v>
      </c>
      <c r="J34">
        <v>-0.49999999999999994</v>
      </c>
      <c r="K34">
        <v>-0.8660254037844387</v>
      </c>
      <c r="M34">
        <v>24</v>
      </c>
      <c r="N34">
        <v>6.481219742543064</v>
      </c>
      <c r="O34">
        <v>6.495619496219776</v>
      </c>
      <c r="P34">
        <v>29.973595376651215</v>
      </c>
      <c r="Q34">
        <v>29.939823605783964</v>
      </c>
      <c r="R34">
        <v>-21.00000000000001</v>
      </c>
      <c r="S34">
        <v>6.562620423798717</v>
      </c>
      <c r="T34">
        <v>1.4135454576426008</v>
      </c>
      <c r="U34">
        <v>-0.18329445597696228</v>
      </c>
      <c r="V34">
        <v>8.044173004518244</v>
      </c>
      <c r="W34">
        <v>-0.21673589909060087</v>
      </c>
      <c r="X34">
        <v>0.2884922174034468</v>
      </c>
      <c r="Y34">
        <v>0.31186753622663893</v>
      </c>
      <c r="Z34">
        <v>-1.4672214011007085</v>
      </c>
      <c r="AD34">
        <v>24</v>
      </c>
      <c r="AE34">
        <v>7.031455208518704</v>
      </c>
      <c r="AF34">
        <v>7.014511011619682</v>
      </c>
      <c r="AG34">
        <v>29.626347399587907</v>
      </c>
      <c r="AH34">
        <v>29.59492429639164</v>
      </c>
      <c r="AI34">
        <v>27.000000000000014</v>
      </c>
      <c r="AJ34">
        <v>5.759162343681168</v>
      </c>
      <c r="AK34">
        <v>1.4135454576426008</v>
      </c>
      <c r="AL34">
        <v>-0.31054971432060663</v>
      </c>
      <c r="AM34">
        <v>4.439926489329899</v>
      </c>
      <c r="AN34">
        <v>-0.40798099947909405</v>
      </c>
      <c r="AO34">
        <v>-0.2753361580731583</v>
      </c>
      <c r="AP34">
        <v>-1.1147172382160913</v>
      </c>
      <c r="AQ34">
        <v>-1.0036959095382874</v>
      </c>
      <c r="CB34">
        <f aca="true" t="shared" si="0" ref="CB34:CB97">IF(BZ34&gt;BY34,"Previous is bigger.","")</f>
      </c>
    </row>
    <row r="35" spans="1:80" ht="14.25">
      <c r="A35" s="1"/>
      <c r="D35">
        <v>25</v>
      </c>
      <c r="E35">
        <v>16.93538611874199</v>
      </c>
      <c r="F35">
        <v>16.950824188415506</v>
      </c>
      <c r="G35">
        <v>-17.4226182617407</v>
      </c>
      <c r="H35">
        <v>0.10630778703664978</v>
      </c>
      <c r="I35">
        <v>-25.000000000000014</v>
      </c>
      <c r="J35">
        <v>-0.49999999999999994</v>
      </c>
      <c r="K35">
        <v>-0.8660254037844387</v>
      </c>
      <c r="M35">
        <v>25</v>
      </c>
      <c r="N35">
        <v>6.495619496219776</v>
      </c>
      <c r="O35">
        <v>6.509860994217216</v>
      </c>
      <c r="P35">
        <v>29.939823605783964</v>
      </c>
      <c r="Q35">
        <v>29.906213835449268</v>
      </c>
      <c r="R35">
        <v>-22.00000000000001</v>
      </c>
      <c r="S35">
        <v>6.578306513383816</v>
      </c>
      <c r="T35">
        <v>1.4063077870366498</v>
      </c>
      <c r="U35">
        <v>-0.18081002345714584</v>
      </c>
      <c r="V35">
        <v>8.031537365487347</v>
      </c>
      <c r="W35">
        <v>-0.24921318683182447</v>
      </c>
      <c r="X35">
        <v>0.286515567971207</v>
      </c>
      <c r="Y35">
        <v>0.31186753622663893</v>
      </c>
      <c r="Z35">
        <v>-1.4672214011007085</v>
      </c>
      <c r="AD35">
        <v>25</v>
      </c>
      <c r="AE35">
        <v>7.014511011619682</v>
      </c>
      <c r="AF35">
        <v>6.997643183637691</v>
      </c>
      <c r="AG35">
        <v>29.59492429639164</v>
      </c>
      <c r="AH35">
        <v>29.563779443705197</v>
      </c>
      <c r="AI35">
        <v>28.000000000000018</v>
      </c>
      <c r="AJ35">
        <v>5.743476254096069</v>
      </c>
      <c r="AK35">
        <v>1.4063077870366498</v>
      </c>
      <c r="AL35">
        <v>-0.3130341468404231</v>
      </c>
      <c r="AM35">
        <v>4.45584591435339</v>
      </c>
      <c r="AN35">
        <v>-0.43894312557178206</v>
      </c>
      <c r="AO35">
        <v>-0.27284581133586033</v>
      </c>
      <c r="AP35">
        <v>-1.1147172382160913</v>
      </c>
      <c r="AQ35">
        <v>-1.0036959095382874</v>
      </c>
      <c r="CB35">
        <f t="shared" si="0"/>
      </c>
    </row>
    <row r="36" spans="1:82" ht="14.25">
      <c r="A36" s="1"/>
      <c r="D36">
        <v>26</v>
      </c>
      <c r="E36">
        <v>16.950824188415506</v>
      </c>
      <c r="F36">
        <v>16.966121939843422</v>
      </c>
      <c r="G36">
        <v>-17.438371146789077</v>
      </c>
      <c r="H36">
        <v>0.09879404629916688</v>
      </c>
      <c r="I36">
        <v>-26.000000000000014</v>
      </c>
      <c r="J36">
        <v>-0.49999999999999994</v>
      </c>
      <c r="K36">
        <v>-0.8660254037844387</v>
      </c>
      <c r="M36">
        <v>26</v>
      </c>
      <c r="N36">
        <v>6.509860994217216</v>
      </c>
      <c r="O36">
        <v>6.523940948932534</v>
      </c>
      <c r="P36">
        <v>29.906213835449268</v>
      </c>
      <c r="Q36">
        <v>29.872776867092238</v>
      </c>
      <c r="R36">
        <v>-23.000000000000014</v>
      </c>
      <c r="S36">
        <v>6.593865454276834</v>
      </c>
      <c r="T36">
        <v>1.3987940462991668</v>
      </c>
      <c r="U36">
        <v>-0.17834572931176257</v>
      </c>
      <c r="V36">
        <v>8.018343822432422</v>
      </c>
      <c r="W36">
        <v>-0.2814622569785479</v>
      </c>
      <c r="X36">
        <v>0.28445164312142457</v>
      </c>
      <c r="Y36">
        <v>0.31186753622663893</v>
      </c>
      <c r="Z36">
        <v>-1.4672214011007085</v>
      </c>
      <c r="AD36">
        <v>26</v>
      </c>
      <c r="AE36">
        <v>6.997643183637691</v>
      </c>
      <c r="AF36">
        <v>6.980857434831298</v>
      </c>
      <c r="AG36">
        <v>29.563779443705197</v>
      </c>
      <c r="AH36">
        <v>29.532923223251895</v>
      </c>
      <c r="AI36">
        <v>29.000000000000014</v>
      </c>
      <c r="AJ36">
        <v>5.727917313203051</v>
      </c>
      <c r="AK36">
        <v>1.3987940462991668</v>
      </c>
      <c r="AL36">
        <v>-0.3154984409858063</v>
      </c>
      <c r="AM36">
        <v>4.47229662560737</v>
      </c>
      <c r="AN36">
        <v>-0.46961924049267445</v>
      </c>
      <c r="AO36">
        <v>-0.2702723531213128</v>
      </c>
      <c r="AP36">
        <v>-1.1147172382160913</v>
      </c>
      <c r="AQ36">
        <v>-1.0036959095382874</v>
      </c>
      <c r="BY36" s="80">
        <v>14.006531637151872</v>
      </c>
      <c r="BZ36">
        <v>13.990700885376762</v>
      </c>
      <c r="CA36">
        <v>-26.000000000000014</v>
      </c>
      <c r="CB36">
        <f t="shared" si="0"/>
      </c>
      <c r="CC36">
        <v>14.003570973148241</v>
      </c>
      <c r="CD36">
        <v>-26.000000000000014</v>
      </c>
    </row>
    <row r="37" spans="1:80" ht="14.25">
      <c r="A37" s="1"/>
      <c r="D37">
        <v>27</v>
      </c>
      <c r="E37">
        <v>16.966121939843422</v>
      </c>
      <c r="F37">
        <v>16.981275098661413</v>
      </c>
      <c r="G37">
        <v>-17.453990499739547</v>
      </c>
      <c r="H37">
        <v>0.09100652418836774</v>
      </c>
      <c r="I37">
        <v>-27.000000000000014</v>
      </c>
      <c r="J37">
        <v>-0.49999999999999994</v>
      </c>
      <c r="K37">
        <v>-0.8660254037844387</v>
      </c>
      <c r="M37">
        <v>27</v>
      </c>
      <c r="N37">
        <v>6.523940948932534</v>
      </c>
      <c r="O37">
        <v>6.537856128923587</v>
      </c>
      <c r="P37">
        <v>29.872776867092238</v>
      </c>
      <c r="Q37">
        <v>29.839523483448545</v>
      </c>
      <c r="R37">
        <v>-24.000000000000014</v>
      </c>
      <c r="S37">
        <v>6.609292507073653</v>
      </c>
      <c r="T37">
        <v>1.3910065241883678</v>
      </c>
      <c r="U37">
        <v>-0.17590232418868132</v>
      </c>
      <c r="V37">
        <v>8.004596394234492</v>
      </c>
      <c r="W37">
        <v>-0.31347328615160086</v>
      </c>
      <c r="X37">
        <v>0.28230107154560236</v>
      </c>
      <c r="Y37">
        <v>0.31186753622663893</v>
      </c>
      <c r="Z37">
        <v>-1.4672214011007085</v>
      </c>
      <c r="CB37">
        <f t="shared" si="0"/>
      </c>
    </row>
    <row r="38" spans="1:80" ht="14.25">
      <c r="A38" s="1"/>
      <c r="D38">
        <v>28</v>
      </c>
      <c r="E38">
        <v>16.981275098661413</v>
      </c>
      <c r="F38">
        <v>16.996279441941326</v>
      </c>
      <c r="G38">
        <v>-17.46947156278589</v>
      </c>
      <c r="H38">
        <v>0.08294759285892672</v>
      </c>
      <c r="I38">
        <v>-28.000000000000018</v>
      </c>
      <c r="J38">
        <v>-0.49999999999999994</v>
      </c>
      <c r="K38">
        <v>-0.8660254037844387</v>
      </c>
      <c r="M38">
        <v>28</v>
      </c>
      <c r="N38">
        <v>6.537856128923587</v>
      </c>
      <c r="O38">
        <v>6.551603358800378</v>
      </c>
      <c r="P38">
        <v>29.839523483448545</v>
      </c>
      <c r="Q38">
        <v>29.806464444684458</v>
      </c>
      <c r="R38">
        <v>-25.000000000000018</v>
      </c>
      <c r="S38">
        <v>6.6245829725445455</v>
      </c>
      <c r="T38">
        <v>1.3829475928589268</v>
      </c>
      <c r="U38">
        <v>-0.17348055237277243</v>
      </c>
      <c r="V38">
        <v>7.99029926849336</v>
      </c>
      <c r="W38">
        <v>-0.3452365234813993</v>
      </c>
      <c r="X38">
        <v>0.28006450832867547</v>
      </c>
      <c r="Y38">
        <v>0.31186753622663893</v>
      </c>
      <c r="Z38">
        <v>-1.4672214011007085</v>
      </c>
      <c r="CB38">
        <f t="shared" si="0"/>
      </c>
    </row>
    <row r="39" spans="1:80" ht="14.25">
      <c r="A39" s="1"/>
      <c r="D39">
        <v>29</v>
      </c>
      <c r="E39">
        <v>16.996279441941326</v>
      </c>
      <c r="F39">
        <v>17.011130799000913</v>
      </c>
      <c r="G39">
        <v>-17.484809620246338</v>
      </c>
      <c r="H39">
        <v>0.07461970713939559</v>
      </c>
      <c r="I39">
        <v>-29.000000000000014</v>
      </c>
      <c r="J39">
        <v>-0.49999999999999994</v>
      </c>
      <c r="K39">
        <v>-0.8660254037844387</v>
      </c>
      <c r="M39">
        <v>29</v>
      </c>
      <c r="N39">
        <v>6.551603358800378</v>
      </c>
      <c r="O39">
        <v>6.565179519110924</v>
      </c>
      <c r="P39">
        <v>29.806464444684458</v>
      </c>
      <c r="Q39">
        <v>29.77361048449457</v>
      </c>
      <c r="R39">
        <v>-26.000000000000018</v>
      </c>
      <c r="S39">
        <v>6.639732193065607</v>
      </c>
      <c r="T39">
        <v>1.3746197071393955</v>
      </c>
      <c r="U39">
        <v>-0.1710811515591912</v>
      </c>
      <c r="V39">
        <v>7.975456800252027</v>
      </c>
      <c r="W39">
        <v>-0.37674229357815536</v>
      </c>
      <c r="X39">
        <v>0.27774263474946587</v>
      </c>
      <c r="Y39">
        <v>0.31186753622663893</v>
      </c>
      <c r="Z39">
        <v>-1.4672214011007085</v>
      </c>
      <c r="CB39">
        <f t="shared" si="0"/>
      </c>
    </row>
    <row r="40" spans="1:80" ht="14.25">
      <c r="A40" s="1"/>
      <c r="D40">
        <v>30</v>
      </c>
      <c r="E40">
        <v>17.011130799000913</v>
      </c>
      <c r="F40">
        <v>17.025825052193206</v>
      </c>
      <c r="G40">
        <v>-17.5</v>
      </c>
      <c r="H40">
        <v>0.06602540378443844</v>
      </c>
      <c r="I40">
        <v>-30.000000000000018</v>
      </c>
      <c r="J40">
        <v>-0.49999999999999994</v>
      </c>
      <c r="K40">
        <v>-0.8660254037844387</v>
      </c>
      <c r="M40">
        <v>30</v>
      </c>
      <c r="N40">
        <v>6.565179519110924</v>
      </c>
      <c r="O40">
        <v>6.578581546222137</v>
      </c>
      <c r="P40">
        <v>29.77361048449457</v>
      </c>
      <c r="Q40">
        <v>29.74097230615878</v>
      </c>
      <c r="R40">
        <v>-27.000000000000018</v>
      </c>
      <c r="S40">
        <v>6.6547355540375115</v>
      </c>
      <c r="T40">
        <v>1.3660254037844384</v>
      </c>
      <c r="U40">
        <v>-0.16870485262866897</v>
      </c>
      <c r="V40">
        <v>7.960073510670101</v>
      </c>
      <c r="W40">
        <v>-0.40798099947909416</v>
      </c>
      <c r="X40">
        <v>0.2753361580731583</v>
      </c>
      <c r="Y40">
        <v>0.31186753622663893</v>
      </c>
      <c r="Z40">
        <v>-1.4672214011007085</v>
      </c>
      <c r="CB40">
        <f t="shared" si="0"/>
      </c>
    </row>
    <row r="41" spans="1:80" ht="14.25">
      <c r="A41" s="1"/>
      <c r="D41">
        <v>31</v>
      </c>
      <c r="E41">
        <v>17.025825052193206</v>
      </c>
      <c r="F41">
        <v>17.040358137675867</v>
      </c>
      <c r="G41">
        <v>-17.515038074910056</v>
      </c>
      <c r="H41">
        <v>0.05716730070211207</v>
      </c>
      <c r="I41">
        <v>-31.000000000000018</v>
      </c>
      <c r="J41">
        <v>-0.49999999999999994</v>
      </c>
      <c r="K41">
        <v>-0.8660254037844387</v>
      </c>
      <c r="M41">
        <v>31</v>
      </c>
      <c r="N41">
        <v>6.578581546222137</v>
      </c>
      <c r="O41">
        <v>6.591806432196263</v>
      </c>
      <c r="P41">
        <v>29.74097230615878</v>
      </c>
      <c r="Q41">
        <v>29.708560578560064</v>
      </c>
      <c r="R41">
        <v>-28.00000000000002</v>
      </c>
      <c r="S41">
        <v>6.669588485291168</v>
      </c>
      <c r="T41">
        <v>1.3571673007021121</v>
      </c>
      <c r="U41">
        <v>-0.1663523794248797</v>
      </c>
      <c r="V41">
        <v>7.94415408564661</v>
      </c>
      <c r="W41">
        <v>-0.43894312557178217</v>
      </c>
      <c r="X41">
        <v>0.27284581133586033</v>
      </c>
      <c r="Y41">
        <v>0.31186753622663893</v>
      </c>
      <c r="Z41">
        <v>-1.4672214011007085</v>
      </c>
      <c r="CB41">
        <f t="shared" si="0"/>
      </c>
    </row>
    <row r="42" spans="1:80" ht="14.25">
      <c r="A42" s="1"/>
      <c r="D42">
        <v>32</v>
      </c>
      <c r="E42">
        <v>17.040358137675867</v>
      </c>
      <c r="F42">
        <v>17.05472604616079</v>
      </c>
      <c r="G42">
        <v>-17.529919264233204</v>
      </c>
      <c r="H42">
        <v>0.0480480961564258</v>
      </c>
      <c r="I42">
        <v>-32.00000000000002</v>
      </c>
      <c r="J42">
        <v>-0.49999999999999994</v>
      </c>
      <c r="K42">
        <v>-0.8660254037844387</v>
      </c>
      <c r="M42">
        <v>32</v>
      </c>
      <c r="N42">
        <v>6.591806432196263</v>
      </c>
      <c r="O42">
        <v>6.604851224663399</v>
      </c>
      <c r="P42">
        <v>29.708560578560064</v>
      </c>
      <c r="Q42">
        <v>29.676385932164518</v>
      </c>
      <c r="R42">
        <v>-29.00000000000002</v>
      </c>
      <c r="S42">
        <v>6.684286462479833</v>
      </c>
      <c r="T42">
        <v>1.3480480961564258</v>
      </c>
      <c r="U42">
        <v>-0.16402444853395023</v>
      </c>
      <c r="V42">
        <v>7.92770337439263</v>
      </c>
      <c r="W42">
        <v>-0.46961924049267467</v>
      </c>
      <c r="X42">
        <v>0.2702723531213128</v>
      </c>
      <c r="Y42">
        <v>0.31186753622663893</v>
      </c>
      <c r="Z42">
        <v>-1.4672214011007085</v>
      </c>
      <c r="CB42">
        <f t="shared" si="0"/>
      </c>
    </row>
    <row r="43" spans="1:80" ht="14.25">
      <c r="A43" s="1"/>
      <c r="M43">
        <v>33</v>
      </c>
      <c r="N43">
        <v>6.604851224663399</v>
      </c>
      <c r="O43">
        <v>6.617713026690578</v>
      </c>
      <c r="P43">
        <v>29.676385932164518</v>
      </c>
      <c r="Q43">
        <v>29.644458954965632</v>
      </c>
      <c r="R43">
        <v>-30.000000000000025</v>
      </c>
      <c r="S43">
        <v>6.6988250084572725</v>
      </c>
      <c r="T43">
        <v>1.3386705679454238</v>
      </c>
      <c r="U43">
        <v>-0.16172176906618105</v>
      </c>
      <c r="V43">
        <v>7.910726387954172</v>
      </c>
      <c r="W43">
        <v>-0.5000000000000007</v>
      </c>
      <c r="X43">
        <v>0.2676165673298174</v>
      </c>
      <c r="Y43">
        <v>0.31186753622663893</v>
      </c>
      <c r="Z43">
        <v>-1.4672214011007085</v>
      </c>
      <c r="CB43">
        <f t="shared" si="0"/>
      </c>
    </row>
    <row r="44" spans="1:80" ht="14.25">
      <c r="A44" s="1"/>
      <c r="M44">
        <v>34</v>
      </c>
      <c r="N44">
        <v>6.617713026690578</v>
      </c>
      <c r="O44">
        <v>6.630388996647899</v>
      </c>
      <c r="P44">
        <v>29.644458954965632</v>
      </c>
      <c r="Q44">
        <v>29.61279018839438</v>
      </c>
      <c r="R44">
        <v>-31.000000000000025</v>
      </c>
      <c r="S44">
        <v>6.713199694641542</v>
      </c>
      <c r="T44">
        <v>1.3290375725550416</v>
      </c>
      <c r="U44">
        <v>-0.15944504244004465</v>
      </c>
      <c r="V44">
        <v>7.8932282976857655</v>
      </c>
      <c r="W44">
        <v>-0.5300761498201092</v>
      </c>
      <c r="X44">
        <v>0.26487926293945346</v>
      </c>
      <c r="Y44">
        <v>0.31186753622663893</v>
      </c>
      <c r="Z44">
        <v>-1.4672214011007085</v>
      </c>
      <c r="CB44">
        <f t="shared" si="0"/>
      </c>
    </row>
    <row r="45" spans="1:80" ht="14.25">
      <c r="A45" s="1"/>
      <c r="M45">
        <v>35</v>
      </c>
      <c r="N45">
        <v>6.630388996647899</v>
      </c>
      <c r="O45">
        <v>6.6428763480721384</v>
      </c>
      <c r="P45">
        <v>29.61279018839438</v>
      </c>
      <c r="Q45">
        <v>29.581390123197213</v>
      </c>
      <c r="R45">
        <v>-32.00000000000003</v>
      </c>
      <c r="S45">
        <v>6.72740614236398</v>
      </c>
      <c r="T45">
        <v>1.3191520442889915</v>
      </c>
      <c r="U45">
        <v>-0.15719496216852646</v>
      </c>
      <c r="V45">
        <v>7.875214433675212</v>
      </c>
      <c r="W45">
        <v>-0.5598385284664107</v>
      </c>
      <c r="X45">
        <v>0.2620612737596551</v>
      </c>
      <c r="Y45">
        <v>0.31186753622663893</v>
      </c>
      <c r="Z45">
        <v>-1.4672214011007085</v>
      </c>
      <c r="CB45">
        <f t="shared" si="0"/>
      </c>
    </row>
    <row r="46" spans="1:80" ht="14.25">
      <c r="A46" s="1"/>
      <c r="M46">
        <v>36</v>
      </c>
      <c r="N46">
        <v>6.6428763480721384</v>
      </c>
      <c r="O46">
        <v>6.655172349528258</v>
      </c>
      <c r="P46">
        <v>29.581390123197213</v>
      </c>
      <c r="Q46">
        <v>29.55026919528385</v>
      </c>
      <c r="R46">
        <v>-33.00000000000003</v>
      </c>
      <c r="S46">
        <v>6.74144002420299</v>
      </c>
      <c r="T46">
        <v>1.3090169943749472</v>
      </c>
      <c r="U46">
        <v>-0.15497221364787422</v>
      </c>
      <c r="V46">
        <v>7.856690283119995</v>
      </c>
      <c r="W46">
        <v>-0.5892780700300548</v>
      </c>
      <c r="X46">
        <v>0.259163458177225</v>
      </c>
      <c r="Y46">
        <v>0.31186753622663893</v>
      </c>
      <c r="Z46">
        <v>-1.4672214011007085</v>
      </c>
      <c r="CB46">
        <f t="shared" si="0"/>
      </c>
    </row>
    <row r="47" spans="13:80" ht="14.25">
      <c r="M47">
        <v>37</v>
      </c>
      <c r="N47">
        <v>6.655172349528258</v>
      </c>
      <c r="O47">
        <v>6.667274324469216</v>
      </c>
      <c r="P47">
        <v>29.55026919528385</v>
      </c>
      <c r="Q47">
        <v>29.51943778154706</v>
      </c>
      <c r="R47">
        <v>-34.00000000000003</v>
      </c>
      <c r="S47">
        <v>6.755297065302214</v>
      </c>
      <c r="T47">
        <v>1.2986355100472926</v>
      </c>
      <c r="U47">
        <v>-0.15277747394881958</v>
      </c>
      <c r="V47">
        <v>7.8376614886558205</v>
      </c>
      <c r="W47">
        <v>-0.6183858069414945</v>
      </c>
      <c r="X47">
        <v>0.2561866988948613</v>
      </c>
      <c r="Y47">
        <v>0.31186753622663893</v>
      </c>
      <c r="Z47">
        <v>-1.4672214011007085</v>
      </c>
      <c r="CB47">
        <f t="shared" si="0"/>
      </c>
    </row>
    <row r="48" spans="13:80" ht="14.25">
      <c r="M48">
        <v>38</v>
      </c>
      <c r="N48">
        <v>6.667274324469216</v>
      </c>
      <c r="O48">
        <v>6.679179651094446</v>
      </c>
      <c r="P48">
        <v>29.51943778154706</v>
      </c>
      <c r="Q48">
        <v>29.48890619565656</v>
      </c>
      <c r="R48">
        <v>-35.00000000000003</v>
      </c>
      <c r="S48">
        <v>6.768973044672697</v>
      </c>
      <c r="T48">
        <v>1.2880107536067218</v>
      </c>
      <c r="U48">
        <v>-0.15061141161033573</v>
      </c>
      <c r="V48">
        <v>7.818133846637818</v>
      </c>
      <c r="W48">
        <v>-0.647152872702093</v>
      </c>
      <c r="X48">
        <v>0.253131902662278</v>
      </c>
      <c r="Y48">
        <v>0.31186753622663893</v>
      </c>
      <c r="Z48">
        <v>-1.4672214011007085</v>
      </c>
      <c r="CB48">
        <f t="shared" si="0"/>
      </c>
    </row>
    <row r="49" spans="13:80" ht="14.25">
      <c r="M49">
        <v>39</v>
      </c>
      <c r="N49">
        <v>6.679179651094446</v>
      </c>
      <c r="O49">
        <v>6.6908857622073645</v>
      </c>
      <c r="P49">
        <v>29.48890619565656</v>
      </c>
      <c r="Q49">
        <v>29.458684683829393</v>
      </c>
      <c r="R49">
        <v>-36.00000000000003</v>
      </c>
      <c r="S49">
        <v>6.78246379647864</v>
      </c>
      <c r="T49">
        <v>1.2771459614569705</v>
      </c>
      <c r="U49">
        <v>-0.14847468643599418</v>
      </c>
      <c r="V49">
        <v>7.798113305374915</v>
      </c>
      <c r="W49">
        <v>-0.6755705045849472</v>
      </c>
      <c r="X49">
        <v>0.24999999999999992</v>
      </c>
      <c r="Y49">
        <v>0.31186753622663893</v>
      </c>
      <c r="Z49">
        <v>-1.4672214011007085</v>
      </c>
      <c r="CB49">
        <f t="shared" si="0"/>
      </c>
    </row>
    <row r="50" spans="13:80" ht="14.25">
      <c r="M50">
        <v>40</v>
      </c>
      <c r="N50">
        <v>6.6908857622073645</v>
      </c>
      <c r="O50">
        <v>6.702390145072234</v>
      </c>
      <c r="P50">
        <v>29.458684683829393</v>
      </c>
      <c r="Q50">
        <v>29.428783420579087</v>
      </c>
      <c r="R50">
        <v>-37.000000000000036</v>
      </c>
      <c r="S50">
        <v>6.795765211306356</v>
      </c>
      <c r="T50">
        <v>1.2660444431189777</v>
      </c>
      <c r="U50">
        <v>-0.14636794929298189</v>
      </c>
      <c r="V50">
        <v>7.7776059633179235</v>
      </c>
      <c r="W50">
        <v>-0.7036300463040974</v>
      </c>
      <c r="X50">
        <v>0.24679194491591747</v>
      </c>
      <c r="Y50">
        <v>0.31186753622663893</v>
      </c>
      <c r="Z50">
        <v>-1.4672214011007085</v>
      </c>
      <c r="CB50">
        <f t="shared" si="0"/>
      </c>
    </row>
    <row r="51" spans="13:80" ht="14.25">
      <c r="M51">
        <v>41</v>
      </c>
      <c r="N51">
        <v>6.702390145072234</v>
      </c>
      <c r="O51">
        <v>6.713690341270706</v>
      </c>
      <c r="P51">
        <v>29.428783420579087</v>
      </c>
      <c r="Q51">
        <v>29.39921250444623</v>
      </c>
      <c r="R51">
        <v>-38.000000000000036</v>
      </c>
      <c r="S51">
        <v>6.808873237416035</v>
      </c>
      <c r="T51">
        <v>1.2547095802227717</v>
      </c>
      <c r="U51">
        <v>-0.14429184191384106</v>
      </c>
      <c r="V51">
        <v>7.756618067201893</v>
      </c>
      <c r="W51">
        <v>-0.7313229506513175</v>
      </c>
      <c r="X51">
        <v>0.24350871461468637</v>
      </c>
      <c r="Y51">
        <v>0.31186753622663893</v>
      </c>
      <c r="Z51">
        <v>-1.4672214011007085</v>
      </c>
      <c r="CB51">
        <f t="shared" si="0"/>
      </c>
    </row>
    <row r="52" spans="13:80" ht="14.25">
      <c r="M52">
        <v>42</v>
      </c>
      <c r="N52">
        <v>6.713690341270706</v>
      </c>
      <c r="O52">
        <v>6.724783946558329</v>
      </c>
      <c r="P52">
        <v>29.39921250444623</v>
      </c>
      <c r="Q52">
        <v>29.369981953712838</v>
      </c>
      <c r="R52">
        <v>-39.000000000000036</v>
      </c>
      <c r="S52">
        <v>6.821783881975942</v>
      </c>
      <c r="T52">
        <v>1.243144825477394</v>
      </c>
      <c r="U52">
        <v>-0.14224699670099109</v>
      </c>
      <c r="V52">
        <v>7.735156010143296</v>
      </c>
      <c r="W52">
        <v>-0.7586407820996759</v>
      </c>
      <c r="X52">
        <v>0.24015130920006175</v>
      </c>
      <c r="Y52">
        <v>0.31186753622663893</v>
      </c>
      <c r="Z52">
        <v>-1.4672214011007085</v>
      </c>
      <c r="CB52">
        <f t="shared" si="0"/>
      </c>
    </row>
    <row r="53" spans="13:80" ht="14.25">
      <c r="M53">
        <v>43</v>
      </c>
      <c r="N53">
        <v>6.724783946558329</v>
      </c>
      <c r="O53">
        <v>6.7356686107213095</v>
      </c>
      <c r="P53">
        <v>29.369981953712838</v>
      </c>
      <c r="Q53">
        <v>29.341101702103398</v>
      </c>
      <c r="R53">
        <v>-40.000000000000036</v>
      </c>
      <c r="S53">
        <v>6.8344932122786775</v>
      </c>
      <c r="T53">
        <v>1.2313537016191702</v>
      </c>
      <c r="U53">
        <v>-0.14023403653409267</v>
      </c>
      <c r="V53">
        <v>7.713226329692619</v>
      </c>
      <c r="W53">
        <v>-0.7855752193730796</v>
      </c>
      <c r="X53">
        <v>0.23672075137025686</v>
      </c>
      <c r="Y53">
        <v>0.31186753622663893</v>
      </c>
      <c r="Z53">
        <v>-1.4672214011007085</v>
      </c>
      <c r="CB53">
        <f t="shared" si="0"/>
      </c>
    </row>
    <row r="54" spans="13:80" ht="14.25">
      <c r="M54">
        <v>44</v>
      </c>
      <c r="N54">
        <v>6.7356686107213095</v>
      </c>
      <c r="O54">
        <v>6.746342037433785</v>
      </c>
      <c r="P54">
        <v>29.341101702103398</v>
      </c>
      <c r="Q54">
        <v>29.312581594475166</v>
      </c>
      <c r="R54">
        <v>-41.000000000000036</v>
      </c>
      <c r="S54">
        <v>6.846997356939112</v>
      </c>
      <c r="T54">
        <v>1.2193398003386506</v>
      </c>
      <c r="U54">
        <v>-0.13825357458031262</v>
      </c>
      <c r="V54">
        <v>7.690835705842964</v>
      </c>
      <c r="W54">
        <v>-0.8121180579810157</v>
      </c>
      <c r="X54">
        <v>0.23321808610641914</v>
      </c>
      <c r="Y54">
        <v>0.31186753622663893</v>
      </c>
      <c r="Z54">
        <v>-1.4672214011007085</v>
      </c>
      <c r="CB54">
        <f t="shared" si="0"/>
      </c>
    </row>
    <row r="55" spans="13:80" ht="14.25">
      <c r="M55">
        <v>45</v>
      </c>
      <c r="N55">
        <v>6.746342037433785</v>
      </c>
      <c r="O55">
        <v>6.756801984115858</v>
      </c>
      <c r="P55">
        <v>29.312581594475166</v>
      </c>
      <c r="Q55">
        <v>29.284431382500713</v>
      </c>
      <c r="R55">
        <v>-42.00000000000004</v>
      </c>
      <c r="S55">
        <v>6.859292507073653</v>
      </c>
      <c r="T55">
        <v>1.207106781186547</v>
      </c>
      <c r="U55">
        <v>-0.13630621410754723</v>
      </c>
      <c r="V55">
        <v>7.667990958995261</v>
      </c>
      <c r="W55">
        <v>-0.8382612127177174</v>
      </c>
      <c r="X55">
        <v>0.22964438035431908</v>
      </c>
      <c r="Y55">
        <v>0.31186753622663893</v>
      </c>
      <c r="Z55">
        <v>-1.4672214011007085</v>
      </c>
      <c r="CB55">
        <f t="shared" si="0"/>
      </c>
    </row>
    <row r="56" spans="13:80" ht="14.25">
      <c r="M56">
        <v>46</v>
      </c>
      <c r="N56">
        <v>6.756801984115858</v>
      </c>
      <c r="O56">
        <v>6.767046261792618</v>
      </c>
      <c r="P56">
        <v>29.284431382500713</v>
      </c>
      <c r="Q56">
        <v>29.256660720345522</v>
      </c>
      <c r="R56">
        <v>-43.00000000000004</v>
      </c>
      <c r="S56">
        <v>6.871374917460463</v>
      </c>
      <c r="T56">
        <v>1.1946583704589968</v>
      </c>
      <c r="U56">
        <v>-0.134392548300661</v>
      </c>
      <c r="V56">
        <v>7.6446990478806995</v>
      </c>
      <c r="W56">
        <v>-0.8639967201249981</v>
      </c>
      <c r="X56">
        <v>0.22600072269934804</v>
      </c>
      <c r="Y56">
        <v>0.31186753622663893</v>
      </c>
      <c r="Z56">
        <v>-1.4672214011007085</v>
      </c>
      <c r="CB56">
        <f t="shared" si="0"/>
      </c>
    </row>
    <row r="57" spans="13:80" ht="14.25">
      <c r="M57">
        <v>47</v>
      </c>
      <c r="N57">
        <v>6.767046261792618</v>
      </c>
      <c r="O57">
        <v>6.777072734954382</v>
      </c>
      <c r="P57">
        <v>29.256660720345522</v>
      </c>
      <c r="Q57">
        <v>29.22927916034379</v>
      </c>
      <c r="R57">
        <v>-44.00000000000004</v>
      </c>
      <c r="S57">
        <v>6.8832409076802925</v>
      </c>
      <c r="T57">
        <v>1.1819983600624981</v>
      </c>
      <c r="U57">
        <v>-0.1325131600807968</v>
      </c>
      <c r="V57">
        <v>7.62096706744104</v>
      </c>
      <c r="W57">
        <v>-0.8893167409179956</v>
      </c>
      <c r="X57">
        <v>0.22228822303492463</v>
      </c>
      <c r="Y57">
        <v>0.31186753622663893</v>
      </c>
      <c r="Z57">
        <v>-1.4672214011007085</v>
      </c>
      <c r="CB57">
        <f t="shared" si="0"/>
      </c>
    </row>
    <row r="58" spans="13:80" ht="14.25">
      <c r="M58">
        <v>48</v>
      </c>
      <c r="N58">
        <v>6.777072734954382</v>
      </c>
      <c r="O58">
        <v>6.786879321418334</v>
      </c>
      <c r="P58">
        <v>29.22927916034379</v>
      </c>
      <c r="Q58">
        <v>29.20229614867544</v>
      </c>
      <c r="R58">
        <v>-45.00000000000004</v>
      </c>
      <c r="S58">
        <v>6.8948868632375735</v>
      </c>
      <c r="T58">
        <v>1.1691306063588578</v>
      </c>
      <c r="U58">
        <v>-0.13066862192781248</v>
      </c>
      <c r="V58">
        <v>7.59680224666742</v>
      </c>
      <c r="W58">
        <v>-0.914213562373096</v>
      </c>
      <c r="X58">
        <v>0.21850801222441038</v>
      </c>
      <c r="Y58">
        <v>0.31186753622663893</v>
      </c>
      <c r="Z58">
        <v>-1.4672214011007085</v>
      </c>
      <c r="CB58">
        <f t="shared" si="0"/>
      </c>
    </row>
    <row r="59" spans="13:80" ht="14.25">
      <c r="M59">
        <v>49</v>
      </c>
      <c r="N59">
        <v>6.786879321418334</v>
      </c>
      <c r="O59">
        <v>6.796463992191789</v>
      </c>
      <c r="P59">
        <v>29.20229614867544</v>
      </c>
      <c r="Q59">
        <v>29.175721021047558</v>
      </c>
      <c r="R59">
        <v>-46.00000000000004</v>
      </c>
      <c r="S59">
        <v>6.906309236661426</v>
      </c>
      <c r="T59">
        <v>1.1560590289905068</v>
      </c>
      <c r="U59">
        <v>-0.12885949570589783</v>
      </c>
      <c r="V59">
        <v>7.572211946398338</v>
      </c>
      <c r="W59">
        <v>-0.9386796006773033</v>
      </c>
      <c r="X59">
        <v>0.21466124175663795</v>
      </c>
      <c r="Y59">
        <v>0.31186753622663893</v>
      </c>
      <c r="Z59">
        <v>-1.4672214011007085</v>
      </c>
      <c r="CB59">
        <f t="shared" si="0"/>
      </c>
    </row>
    <row r="60" spans="13:80" ht="14.25">
      <c r="M60">
        <v>50</v>
      </c>
      <c r="N60">
        <v>6.796463992191789</v>
      </c>
      <c r="O60">
        <v>6.805824771337228</v>
      </c>
      <c r="P60">
        <v>29.175721021047558</v>
      </c>
      <c r="Q60">
        <v>29.14956299838353</v>
      </c>
      <c r="R60">
        <v>-47.00000000000005</v>
      </c>
      <c r="S60">
        <v>6.917504548586253</v>
      </c>
      <c r="T60">
        <v>1.1427876096865388</v>
      </c>
      <c r="U60">
        <v>-0.12708633249242546</v>
      </c>
      <c r="V60">
        <v>7.547203657077468</v>
      </c>
      <c r="W60">
        <v>-0.962707403238342</v>
      </c>
      <c r="X60">
        <v>0.2107490833951563</v>
      </c>
      <c r="Y60">
        <v>0.31186753622663893</v>
      </c>
      <c r="Z60">
        <v>-1.4672214011007085</v>
      </c>
      <c r="CB60">
        <f t="shared" si="0"/>
      </c>
    </row>
    <row r="61" spans="13:80" ht="14.25">
      <c r="M61">
        <v>51</v>
      </c>
      <c r="N61">
        <v>6.805824771337228</v>
      </c>
      <c r="O61">
        <v>6.814959735839296</v>
      </c>
      <c r="P61">
        <v>29.14956299838353</v>
      </c>
      <c r="Q61">
        <v>29.123831182523165</v>
      </c>
      <c r="R61">
        <v>-48.00000000000005</v>
      </c>
      <c r="S61">
        <v>6.928469388811592</v>
      </c>
      <c r="T61">
        <v>1.1293203910498368</v>
      </c>
      <c r="U61">
        <v>-0.12534967241008727</v>
      </c>
      <c r="V61">
        <v>7.521784996471997</v>
      </c>
      <c r="W61">
        <v>-0.9862896509547896</v>
      </c>
      <c r="X61">
        <v>0.20677272882130027</v>
      </c>
      <c r="Y61">
        <v>0.31186753622663893</v>
      </c>
      <c r="Z61">
        <v>-1.4672214011007085</v>
      </c>
      <c r="CB61">
        <f t="shared" si="0"/>
      </c>
    </row>
    <row r="62" spans="13:80" ht="14.25">
      <c r="M62">
        <v>52</v>
      </c>
      <c r="N62">
        <v>6.814959735839296</v>
      </c>
      <c r="O62">
        <v>6.8238670154739</v>
      </c>
      <c r="P62">
        <v>29.123831182523165</v>
      </c>
      <c r="Q62">
        <v>29.098534551937256</v>
      </c>
      <c r="R62">
        <v>-49.00000000000005</v>
      </c>
      <c r="S62">
        <v>6.93920041734089</v>
      </c>
      <c r="T62">
        <v>1.1156614753256577</v>
      </c>
      <c r="U62">
        <v>-0.12365004446236763</v>
      </c>
      <c r="V62">
        <v>7.495963707352182</v>
      </c>
      <c r="W62">
        <v>-1.0094191604455451</v>
      </c>
      <c r="X62">
        <v>0.20273338927119286</v>
      </c>
      <c r="Y62">
        <v>0.31186753622663893</v>
      </c>
      <c r="Z62">
        <v>-1.4672214011007085</v>
      </c>
      <c r="CB62">
        <f t="shared" si="0"/>
      </c>
    </row>
    <row r="63" spans="13:80" ht="14.25">
      <c r="M63">
        <v>53</v>
      </c>
      <c r="N63">
        <v>6.8238670154739</v>
      </c>
      <c r="O63">
        <v>6.832544792679576</v>
      </c>
      <c r="P63">
        <v>29.098534551937256</v>
      </c>
      <c r="Q63">
        <v>29.07368195746001</v>
      </c>
      <c r="R63">
        <v>-50.00000000000005</v>
      </c>
      <c r="S63">
        <v>6.949694365398905</v>
      </c>
      <c r="T63">
        <v>1.1018150231520476</v>
      </c>
      <c r="U63">
        <v>-0.12198796637240418</v>
      </c>
      <c r="V63">
        <v>7.469747655132825</v>
      </c>
      <c r="W63">
        <v>-1.0320888862379571</v>
      </c>
      <c r="X63">
        <v>0.19863229516679104</v>
      </c>
      <c r="Y63">
        <v>0.31186753622663893</v>
      </c>
      <c r="Z63">
        <v>-1.4672214011007085</v>
      </c>
      <c r="CB63">
        <f t="shared" si="0"/>
      </c>
    </row>
    <row r="64" spans="13:80" ht="14.25">
      <c r="M64">
        <v>54</v>
      </c>
      <c r="N64">
        <v>6.832544792679576</v>
      </c>
      <c r="O64">
        <v>6.840991302431235</v>
      </c>
      <c r="P64">
        <v>29.07368195746001</v>
      </c>
      <c r="Q64">
        <v>29.049282118042846</v>
      </c>
      <c r="R64">
        <v>-51.00000000000005</v>
      </c>
      <c r="S64">
        <v>6.9599480364274005</v>
      </c>
      <c r="T64">
        <v>1.0877852522924725</v>
      </c>
      <c r="U64">
        <v>-0.120363944425284</v>
      </c>
      <c r="V64">
        <v>7.443144825477393</v>
      </c>
      <c r="W64">
        <v>-1.054291922913943</v>
      </c>
      <c r="X64">
        <v>0.1944706957410871</v>
      </c>
      <c r="Y64">
        <v>0.31186753622663893</v>
      </c>
      <c r="Z64">
        <v>-1.4672214011007085</v>
      </c>
      <c r="CB64">
        <f t="shared" si="0"/>
      </c>
    </row>
    <row r="65" spans="13:80" ht="14.25">
      <c r="M65">
        <v>55</v>
      </c>
      <c r="N65">
        <v>6.840991302431235</v>
      </c>
      <c r="O65">
        <v>6.849204832116452</v>
      </c>
      <c r="P65">
        <v>29.049282118042846</v>
      </c>
      <c r="Q65">
        <v>29.025343616533235</v>
      </c>
      <c r="R65">
        <v>-52.00000000000006</v>
      </c>
      <c r="S65">
        <v>6.969958307058852</v>
      </c>
      <c r="T65">
        <v>1.0735764363510454</v>
      </c>
      <c r="U65">
        <v>-0.11877847331382443</v>
      </c>
      <c r="V65">
        <v>7.416163321865506</v>
      </c>
      <c r="W65">
        <v>-1.0760215072134451</v>
      </c>
      <c r="X65">
        <v>0.19024985865758054</v>
      </c>
      <c r="Y65">
        <v>0.31186753622663893</v>
      </c>
      <c r="Z65">
        <v>-1.4672214011007085</v>
      </c>
      <c r="CB65">
        <f t="shared" si="0"/>
      </c>
    </row>
    <row r="66" spans="13:80" ht="14.25">
      <c r="M66">
        <v>56</v>
      </c>
      <c r="N66">
        <v>6.849204832116452</v>
      </c>
      <c r="O66">
        <v>6.8571837214143665</v>
      </c>
      <c r="P66">
        <v>29.025343616533235</v>
      </c>
      <c r="Q66">
        <v>29.00187489548209</v>
      </c>
      <c r="R66">
        <v>-53.00000000000006</v>
      </c>
      <c r="S66">
        <v>6.979722128067853</v>
      </c>
      <c r="T66">
        <v>1.0591929034707461</v>
      </c>
      <c r="U66">
        <v>-0.11723203598788483</v>
      </c>
      <c r="V66">
        <v>7.388811363124541</v>
      </c>
      <c r="W66">
        <v>-1.0972710200945868</v>
      </c>
      <c r="X66">
        <v>0.18597106962413512</v>
      </c>
      <c r="Y66">
        <v>0.31186753622663893</v>
      </c>
      <c r="Z66">
        <v>-1.4672214011007085</v>
      </c>
      <c r="CB66">
        <f t="shared" si="0"/>
      </c>
    </row>
    <row r="67" spans="13:80" ht="14.25">
      <c r="M67">
        <v>57</v>
      </c>
      <c r="N67">
        <v>6.8571837214143665</v>
      </c>
      <c r="O67">
        <v>6.864926362177364</v>
      </c>
      <c r="P67">
        <v>29.00187489548209</v>
      </c>
      <c r="Q67">
        <v>28.978884252983505</v>
      </c>
      <c r="R67">
        <v>-54.00000000000006</v>
      </c>
      <c r="S67">
        <v>6.98923652529994</v>
      </c>
      <c r="T67">
        <v>1.0446390350150263</v>
      </c>
      <c r="U67">
        <v>-0.11572510350725537</v>
      </c>
      <c r="V67">
        <v>7.361097280926093</v>
      </c>
      <c r="W67">
        <v>-1.118033988749896</v>
      </c>
      <c r="X67">
        <v>0.18163563200134</v>
      </c>
      <c r="Y67">
        <v>0.31186753622663893</v>
      </c>
      <c r="Z67">
        <v>-1.4672214011007085</v>
      </c>
      <c r="CB67">
        <f t="shared" si="0"/>
      </c>
    </row>
    <row r="68" spans="13:80" ht="14.25">
      <c r="M68">
        <v>58</v>
      </c>
      <c r="N68">
        <v>6.864926362177364</v>
      </c>
      <c r="O68">
        <v>6.872431198315588</v>
      </c>
      <c r="P68">
        <v>28.978884252983505</v>
      </c>
      <c r="Q68">
        <v>28.95637983855047</v>
      </c>
      <c r="R68">
        <v>-55.00000000000006</v>
      </c>
      <c r="S68">
        <v>6.998498600577549</v>
      </c>
      <c r="T68">
        <v>1.0299192642332042</v>
      </c>
      <c r="U68">
        <v>-0.1142581348981676</v>
      </c>
      <c r="V68">
        <v>7.3330295172480735</v>
      </c>
      <c r="W68">
        <v>-1.1383040885779847</v>
      </c>
      <c r="X68">
        <v>0.17724486640549336</v>
      </c>
      <c r="Y68">
        <v>0.31186753622663893</v>
      </c>
      <c r="Z68">
        <v>-1.4672214011007085</v>
      </c>
      <c r="CB68">
        <f t="shared" si="0"/>
      </c>
    </row>
    <row r="69" spans="13:80" ht="14.25">
      <c r="M69">
        <v>59</v>
      </c>
      <c r="N69">
        <v>6.872431198315588</v>
      </c>
      <c r="O69">
        <v>6.879696725684414</v>
      </c>
      <c r="P69">
        <v>28.95637983855047</v>
      </c>
      <c r="Q69">
        <v>28.934369649030373</v>
      </c>
      <c r="R69">
        <v>-56.00000000000006</v>
      </c>
      <c r="S69">
        <v>7.007505532582826</v>
      </c>
      <c r="T69">
        <v>1.0150380749100534</v>
      </c>
      <c r="U69">
        <v>-0.11283157701347073</v>
      </c>
      <c r="V69">
        <v>7.304616621803197</v>
      </c>
      <c r="W69">
        <v>-1.1580751451100846</v>
      </c>
      <c r="X69">
        <v>0.17280011030633005</v>
      </c>
      <c r="Y69">
        <v>0.31186753622663893</v>
      </c>
      <c r="Z69">
        <v>-1.4672214011007085</v>
      </c>
      <c r="CB69">
        <f t="shared" si="0"/>
      </c>
    </row>
    <row r="70" spans="13:80" ht="14.25">
      <c r="M70">
        <v>60</v>
      </c>
      <c r="N70">
        <v>6.879696725684414</v>
      </c>
      <c r="O70">
        <v>6.886721491974959</v>
      </c>
      <c r="P70">
        <v>28.934369649030373</v>
      </c>
      <c r="Q70">
        <v>28.912861524564068</v>
      </c>
      <c r="R70">
        <v>-57.000000000000064</v>
      </c>
      <c r="S70">
        <v>7.016254577717029</v>
      </c>
      <c r="T70">
        <v>0.9999999999999991</v>
      </c>
      <c r="U70">
        <v>-0.11144586439651577</v>
      </c>
      <c r="V70">
        <v>7.275867249434657</v>
      </c>
      <c r="W70">
        <v>-1.1773411358908492</v>
      </c>
      <c r="X70">
        <v>0.16830271761961516</v>
      </c>
      <c r="Y70">
        <v>0.31186753622663893</v>
      </c>
      <c r="Z70">
        <v>-1.4672214011007085</v>
      </c>
      <c r="CB70">
        <f t="shared" si="0"/>
      </c>
    </row>
    <row r="71" spans="13:80" ht="14.25">
      <c r="M71">
        <v>61</v>
      </c>
      <c r="N71">
        <v>6.886721491974959</v>
      </c>
      <c r="O71">
        <v>6.893504096607714</v>
      </c>
      <c r="P71">
        <v>28.912861524564068</v>
      </c>
      <c r="Q71">
        <v>28.891863144592286</v>
      </c>
      <c r="R71">
        <v>-58.00000000000006</v>
      </c>
      <c r="S71">
        <v>7.024743070936258</v>
      </c>
      <c r="T71">
        <v>0.9848096202463361</v>
      </c>
      <c r="U71">
        <v>-0.1101014191487896</v>
      </c>
      <c r="V71">
        <v>7.246790157479779</v>
      </c>
      <c r="W71">
        <v>-1.196096192312853</v>
      </c>
      <c r="X71">
        <v>0.16375405829472833</v>
      </c>
      <c r="Y71">
        <v>0.31186753622663893</v>
      </c>
      <c r="Z71">
        <v>-1.4672214011007085</v>
      </c>
      <c r="CB71">
        <f t="shared" si="0"/>
      </c>
    </row>
    <row r="72" spans="13:80" ht="14.25">
      <c r="M72">
        <v>62</v>
      </c>
      <c r="N72">
        <v>6.893504096607714</v>
      </c>
      <c r="O72">
        <v>6.900043190629362</v>
      </c>
      <c r="P72">
        <v>28.891863144592286</v>
      </c>
      <c r="Q72">
        <v>28.87138202391329</v>
      </c>
      <c r="R72">
        <v>-59.00000000000006</v>
      </c>
      <c r="S72">
        <v>7.032968426563248</v>
      </c>
      <c r="T72">
        <v>0.9694715627858899</v>
      </c>
      <c r="U72">
        <v>-0.10879865080133856</v>
      </c>
      <c r="V72">
        <v>7.21739420310245</v>
      </c>
      <c r="W72">
        <v>-1.2143346014042256</v>
      </c>
      <c r="X72">
        <v>0.15915551789736374</v>
      </c>
      <c r="Y72">
        <v>0.31186753622663893</v>
      </c>
      <c r="Z72">
        <v>-1.4672214011007085</v>
      </c>
      <c r="CB72">
        <f t="shared" si="0"/>
      </c>
    </row>
    <row r="73" spans="13:80" ht="14.25">
      <c r="M73">
        <v>63</v>
      </c>
      <c r="N73">
        <v>6.900043190629362</v>
      </c>
      <c r="O73">
        <v>6.906337476612879</v>
      </c>
      <c r="P73">
        <v>28.87138202391329</v>
      </c>
      <c r="Q73">
        <v>28.851425508795533</v>
      </c>
      <c r="R73">
        <v>-60.00000000000006</v>
      </c>
      <c r="S73">
        <v>7.040928139074993</v>
      </c>
      <c r="T73">
        <v>0.9539904997395459</v>
      </c>
      <c r="U73">
        <v>-0.10753795619002152</v>
      </c>
      <c r="V73">
        <v>7.187688340595137</v>
      </c>
      <c r="W73">
        <v>-1.2320508075688783</v>
      </c>
      <c r="X73">
        <v>0.15450849718747345</v>
      </c>
      <c r="Y73">
        <v>0.31186753622663893</v>
      </c>
      <c r="Z73">
        <v>-1.4672214011007085</v>
      </c>
      <c r="CB73">
        <f t="shared" si="0"/>
      </c>
    </row>
    <row r="74" spans="13:80" ht="14.25">
      <c r="M74">
        <v>64</v>
      </c>
      <c r="N74">
        <v>6.906337476612879</v>
      </c>
      <c r="O74">
        <v>6.912385708560957</v>
      </c>
      <c r="P74">
        <v>28.851425508795533</v>
      </c>
      <c r="Q74">
        <v>28.832000773149208</v>
      </c>
      <c r="R74">
        <v>-61.000000000000064</v>
      </c>
      <c r="S74">
        <v>7.048619783865957</v>
      </c>
      <c r="T74">
        <v>0.9383711467890765</v>
      </c>
      <c r="U74">
        <v>-0.10631971933462968</v>
      </c>
      <c r="V74">
        <v>7.157681618651325</v>
      </c>
      <c r="W74">
        <v>-1.2492394142787926</v>
      </c>
      <c r="X74">
        <v>0.14981441169258244</v>
      </c>
      <c r="Y74">
        <v>0.31186753622663893</v>
      </c>
      <c r="Z74">
        <v>-1.4672214011007085</v>
      </c>
      <c r="CB74">
        <f t="shared" si="0"/>
      </c>
    </row>
    <row r="75" spans="13:80" ht="14.25">
      <c r="M75">
        <v>65</v>
      </c>
      <c r="N75">
        <v>6.912385708560957</v>
      </c>
      <c r="O75">
        <v>6.918186691812821</v>
      </c>
      <c r="P75">
        <v>28.832000773149208</v>
      </c>
      <c r="Q75">
        <v>28.813114814760585</v>
      </c>
      <c r="R75">
        <v>-62.000000000000064</v>
      </c>
      <c r="S75">
        <v>7.056041017986623</v>
      </c>
      <c r="T75">
        <v>0.9226182617406984</v>
      </c>
      <c r="U75">
        <v>-0.10514431132191056</v>
      </c>
      <c r="V75">
        <v>7.127383177609203</v>
      </c>
      <c r="W75">
        <v>-1.2658951857178549</v>
      </c>
      <c r="X75">
        <v>0.1450746912766051</v>
      </c>
      <c r="Y75">
        <v>0.31186753622663893</v>
      </c>
      <c r="Z75">
        <v>-1.4672214011007085</v>
      </c>
      <c r="CB75">
        <f t="shared" si="0"/>
      </c>
    </row>
    <row r="76" spans="13:80" ht="14.25">
      <c r="M76">
        <v>66</v>
      </c>
      <c r="N76">
        <v>6.918186691812821</v>
      </c>
      <c r="O76">
        <v>6.923739282954496</v>
      </c>
      <c r="P76">
        <v>28.813114814760585</v>
      </c>
      <c r="Q76">
        <v>28.794774451592836</v>
      </c>
      <c r="R76">
        <v>-63.000000000000064</v>
      </c>
      <c r="S76">
        <v>7.063189580857189</v>
      </c>
      <c r="T76">
        <v>0.9067366430757992</v>
      </c>
      <c r="U76">
        <v>-0.10401209019253121</v>
      </c>
      <c r="V76">
        <v>7.096802246667419</v>
      </c>
      <c r="W76">
        <v>-1.2820130483767367</v>
      </c>
      <c r="X76">
        <v>0.14029077970429482</v>
      </c>
      <c r="Y76">
        <v>0.31186753622663893</v>
      </c>
      <c r="Z76">
        <v>-1.4672214011007085</v>
      </c>
      <c r="CB76">
        <f t="shared" si="0"/>
      </c>
    </row>
    <row r="77" spans="13:80" ht="14.25">
      <c r="M77">
        <v>67</v>
      </c>
      <c r="N77">
        <v>6.923739282954496</v>
      </c>
      <c r="O77">
        <v>6.929042389732569</v>
      </c>
      <c r="P77">
        <v>28.794774451592836</v>
      </c>
      <c r="Q77">
        <v>28.776986318157327</v>
      </c>
      <c r="R77">
        <v>-64.00000000000007</v>
      </c>
      <c r="S77">
        <v>7.070063294956154</v>
      </c>
      <c r="T77">
        <v>0.8907311284892727</v>
      </c>
      <c r="U77">
        <v>-0.10292340083201575</v>
      </c>
      <c r="V77">
        <v>7.065948141073781</v>
      </c>
      <c r="W77">
        <v>-1.297588092598335</v>
      </c>
      <c r="X77">
        <v>0.1354641342014593</v>
      </c>
      <c r="Y77">
        <v>0.31186753622663893</v>
      </c>
      <c r="Z77">
        <v>-1.4672214011007085</v>
      </c>
      <c r="CB77">
        <f t="shared" si="0"/>
      </c>
    </row>
    <row r="78" spans="13:80" ht="14.25">
      <c r="M78">
        <v>68</v>
      </c>
      <c r="N78">
        <v>6.929042389732569</v>
      </c>
      <c r="O78">
        <v>6.9340949709715005</v>
      </c>
      <c r="P78">
        <v>28.776986318157327</v>
      </c>
      <c r="Q78">
        <v>28.75975686195907</v>
      </c>
      <c r="R78">
        <v>-65.00000000000007</v>
      </c>
      <c r="S78">
        <v>7.076660066483616</v>
      </c>
      <c r="T78">
        <v>0.874606593415911</v>
      </c>
      <c r="U78">
        <v>-0.10187857486568977</v>
      </c>
      <c r="V78">
        <v>7.0348302592877445</v>
      </c>
      <c r="W78">
        <v>-1.3126155740733008</v>
      </c>
      <c r="X78">
        <v>0.13059622501107548</v>
      </c>
      <c r="Y78">
        <v>0.31186753622663893</v>
      </c>
      <c r="Z78">
        <v>-1.4672214011007085</v>
      </c>
      <c r="CB78">
        <f t="shared" si="0"/>
      </c>
    </row>
    <row r="79" spans="13:80" ht="14.25">
      <c r="M79">
        <v>69</v>
      </c>
      <c r="N79">
        <v>6.9340949709715005</v>
      </c>
      <c r="O79">
        <v>6.93889603649452</v>
      </c>
      <c r="P79">
        <v>28.75975686195907</v>
      </c>
      <c r="Q79">
        <v>28.74309234002015</v>
      </c>
      <c r="R79">
        <v>-66.00000000000007</v>
      </c>
      <c r="S79">
        <v>7.082977885999065</v>
      </c>
      <c r="T79">
        <v>0.8583679495452992</v>
      </c>
      <c r="U79">
        <v>-0.10087793055766404</v>
      </c>
      <c r="V79">
        <v>7.003458080117546</v>
      </c>
      <c r="W79">
        <v>-1.3270909152852026</v>
      </c>
      <c r="X79">
        <v>0.12568853494543922</v>
      </c>
      <c r="Y79">
        <v>0.31186753622663893</v>
      </c>
      <c r="Z79">
        <v>-1.4672214011007085</v>
      </c>
      <c r="CB79">
        <f t="shared" si="0"/>
      </c>
    </row>
    <row r="80" spans="13:80" ht="14.25">
      <c r="M80">
        <v>70</v>
      </c>
      <c r="N80">
        <v>6.93889603649452</v>
      </c>
      <c r="O80">
        <v>6.943444647048153</v>
      </c>
      <c r="P80">
        <v>28.74309234002015</v>
      </c>
      <c r="Q80">
        <v>28.726998815484873</v>
      </c>
      <c r="R80">
        <v>-67.00000000000007</v>
      </c>
      <c r="S80">
        <v>7.089014829033473</v>
      </c>
      <c r="T80">
        <v>0.8420201433256675</v>
      </c>
      <c r="U80">
        <v>-0.09992177271388827</v>
      </c>
      <c r="V80">
        <v>6.971841159832871</v>
      </c>
      <c r="W80">
        <v>-1.3410097069048816</v>
      </c>
      <c r="X80">
        <v>0.12074255893448643</v>
      </c>
      <c r="Y80">
        <v>0.31186753622663893</v>
      </c>
      <c r="Z80">
        <v>-1.4672214011007085</v>
      </c>
      <c r="CB80">
        <f t="shared" si="0"/>
      </c>
    </row>
    <row r="81" spans="13:80" ht="14.25">
      <c r="M81">
        <v>71</v>
      </c>
      <c r="N81">
        <v>6.943444647048153</v>
      </c>
      <c r="O81">
        <v>6.947739914230406</v>
      </c>
      <c r="P81">
        <v>28.726998815484873</v>
      </c>
      <c r="Q81">
        <v>28.711482154310236</v>
      </c>
      <c r="R81">
        <v>-68.00000000000007</v>
      </c>
      <c r="S81">
        <v>7.09476905667551</v>
      </c>
      <c r="T81">
        <v>0.8255681544571555</v>
      </c>
      <c r="U81">
        <v>-0.09901039258930418</v>
      </c>
      <c r="V81">
        <v>6.9399891292539175</v>
      </c>
      <c r="W81">
        <v>-1.3543677091335757</v>
      </c>
      <c r="X81">
        <v>0.11575980357042277</v>
      </c>
      <c r="Y81">
        <v>0.31186753622663893</v>
      </c>
      <c r="Z81">
        <v>-1.4672214011007085</v>
      </c>
      <c r="CB81">
        <f t="shared" si="0"/>
      </c>
    </row>
    <row r="82" spans="13:80" ht="14.25">
      <c r="M82">
        <v>72</v>
      </c>
      <c r="N82">
        <v>6.947739914230406</v>
      </c>
      <c r="O82">
        <v>6.951781000422661</v>
      </c>
      <c r="P82">
        <v>28.711482154310236</v>
      </c>
      <c r="Q82">
        <v>28.696548022045533</v>
      </c>
      <c r="R82">
        <v>-69.00000000000007</v>
      </c>
      <c r="S82">
        <v>7.100238816131696</v>
      </c>
      <c r="T82">
        <v>0.8090169943749462</v>
      </c>
      <c r="U82">
        <v>-0.09814406779912642</v>
      </c>
      <c r="V82">
        <v>6.907911690817757</v>
      </c>
      <c r="W82">
        <v>-1.3671608529944044</v>
      </c>
      <c r="X82">
        <v>0.11074178664880116</v>
      </c>
      <c r="Y82">
        <v>0.31186753622663893</v>
      </c>
      <c r="Z82">
        <v>-1.4672214011007085</v>
      </c>
      <c r="CB82">
        <f t="shared" si="0"/>
      </c>
    </row>
    <row r="83" spans="13:80" ht="14.25">
      <c r="M83">
        <v>73</v>
      </c>
      <c r="N83">
        <v>6.951781000422661</v>
      </c>
      <c r="O83">
        <v>6.9555671187252734</v>
      </c>
      <c r="P83">
        <v>28.696548022045533</v>
      </c>
      <c r="Q83">
        <v>28.682201880704472</v>
      </c>
      <c r="R83">
        <v>-70.00000000000007</v>
      </c>
      <c r="S83">
        <v>7.105422441260312</v>
      </c>
      <c r="T83">
        <v>0.7923717047227354</v>
      </c>
      <c r="U83">
        <v>-0.09732306223427839</v>
      </c>
      <c r="V83">
        <v>6.87561861562288</v>
      </c>
      <c r="W83">
        <v>-1.3793852415718175</v>
      </c>
      <c r="X83">
        <v>0.10569003670618653</v>
      </c>
      <c r="Y83">
        <v>0.31186753622663893</v>
      </c>
      <c r="Z83">
        <v>-1.4672214011007085</v>
      </c>
      <c r="CB83">
        <f t="shared" si="0"/>
      </c>
    </row>
    <row r="84" spans="13:80" ht="14.25">
      <c r="M84">
        <v>74</v>
      </c>
      <c r="N84">
        <v>6.9555671187252734</v>
      </c>
      <c r="O84">
        <v>6.959097532896953</v>
      </c>
      <c r="P84">
        <v>28.682201880704472</v>
      </c>
      <c r="Q84">
        <v>28.668448985733473</v>
      </c>
      <c r="R84">
        <v>-71.00000000000007</v>
      </c>
      <c r="S84">
        <v>7.110318353078929</v>
      </c>
      <c r="T84">
        <v>0.7756373558169979</v>
      </c>
      <c r="U84">
        <v>-0.09654762598100841</v>
      </c>
      <c r="V84">
        <v>6.843119740452819</v>
      </c>
      <c r="W84">
        <v>-1.3910371511986344</v>
      </c>
      <c r="X84">
        <v>0.10060609255454883</v>
      </c>
      <c r="Y84">
        <v>0.31186753622663893</v>
      </c>
      <c r="Z84">
        <v>-1.4672214011007085</v>
      </c>
      <c r="CB84">
        <f t="shared" si="0"/>
      </c>
    </row>
    <row r="85" spans="13:80" ht="14.25">
      <c r="M85">
        <v>75</v>
      </c>
      <c r="N85">
        <v>6.959097532896953</v>
      </c>
      <c r="O85">
        <v>6.962371557297896</v>
      </c>
      <c r="P85">
        <v>28.668448985733473</v>
      </c>
      <c r="Q85">
        <v>28.655294383079514</v>
      </c>
      <c r="R85">
        <v>-72.00000000000007</v>
      </c>
      <c r="S85">
        <v>7.11492506024538</v>
      </c>
      <c r="T85">
        <v>0.7588190451025194</v>
      </c>
      <c r="U85">
        <v>-0.09581799524471102</v>
      </c>
      <c r="V85">
        <v>6.810424964779775</v>
      </c>
      <c r="W85">
        <v>-1.402113032590308</v>
      </c>
      <c r="X85">
        <v>0.09549150281252593</v>
      </c>
      <c r="Y85">
        <v>0.31186753622663893</v>
      </c>
      <c r="Z85">
        <v>-1.4672214011007085</v>
      </c>
      <c r="CB85">
        <f t="shared" si="0"/>
      </c>
    </row>
    <row r="86" spans="13:80" ht="14.25">
      <c r="M86">
        <v>76</v>
      </c>
      <c r="N86">
        <v>6.962371557297896</v>
      </c>
      <c r="O86">
        <v>6.96538855683674</v>
      </c>
      <c r="P86">
        <v>28.655294383079514</v>
      </c>
      <c r="Q86">
        <v>28.64274290636088</v>
      </c>
      <c r="R86">
        <v>-73.00000000000007</v>
      </c>
      <c r="S86">
        <v>7.119241159512036</v>
      </c>
      <c r="T86">
        <v>0.7419218955996664</v>
      </c>
      <c r="U86">
        <v>-0.0951343922779766</v>
      </c>
      <c r="V86">
        <v>6.777544247749141</v>
      </c>
      <c r="W86">
        <v>-1.4126095119260718</v>
      </c>
      <c r="X86">
        <v>0.09034782543369935</v>
      </c>
      <c r="Y86">
        <v>0.31186753622663893</v>
      </c>
      <c r="Z86">
        <v>-1.4672214011007085</v>
      </c>
      <c r="CB86">
        <f t="shared" si="0"/>
      </c>
    </row>
    <row r="87" spans="13:80" ht="14.25">
      <c r="M87">
        <v>77</v>
      </c>
      <c r="N87">
        <v>6.96538855683674</v>
      </c>
      <c r="O87">
        <v>6.968147946921323</v>
      </c>
      <c r="P87">
        <v>28.64274290636088</v>
      </c>
      <c r="Q87">
        <v>28.630799174144126</v>
      </c>
      <c r="R87">
        <v>-74.00000000000009</v>
      </c>
      <c r="S87">
        <v>7.123265336153248</v>
      </c>
      <c r="T87">
        <v>0.7249510543438636</v>
      </c>
      <c r="U87">
        <v>-0.09449702531289102</v>
      </c>
      <c r="V87">
        <v>6.744487605145845</v>
      </c>
      <c r="W87">
        <v>-1.4225233918766385</v>
      </c>
      <c r="X87">
        <v>0.08517662723202662</v>
      </c>
      <c r="Y87">
        <v>0.31186753622663893</v>
      </c>
      <c r="Z87">
        <v>-1.4672214011007085</v>
      </c>
      <c r="CB87">
        <f t="shared" si="0"/>
      </c>
    </row>
    <row r="88" spans="13:80" ht="14.25">
      <c r="M88">
        <v>78</v>
      </c>
      <c r="N88">
        <v>6.968147946921323</v>
      </c>
      <c r="O88">
        <v>6.970649193413293</v>
      </c>
      <c r="P88">
        <v>28.630799174144126</v>
      </c>
      <c r="Q88">
        <v>28.619467587330423</v>
      </c>
      <c r="R88">
        <v>-75.00000000000009</v>
      </c>
      <c r="S88">
        <v>7.126996364365831</v>
      </c>
      <c r="T88">
        <v>0.707911690817758</v>
      </c>
      <c r="U88">
        <v>-0.09390608849760618</v>
      </c>
      <c r="V88">
        <v>6.711265106343451</v>
      </c>
      <c r="W88">
        <v>-1.4318516525781373</v>
      </c>
      <c r="X88">
        <v>0.07997948340457453</v>
      </c>
      <c r="Y88">
        <v>0.31186753622663893</v>
      </c>
      <c r="Z88">
        <v>-1.4672214011007085</v>
      </c>
      <c r="CB88">
        <f t="shared" si="0"/>
      </c>
    </row>
    <row r="89" spans="13:80" ht="14.25">
      <c r="M89">
        <v>79</v>
      </c>
      <c r="N89">
        <v>6.970649193413293</v>
      </c>
      <c r="O89">
        <v>6.972891812586565</v>
      </c>
      <c r="P89">
        <v>28.619467587330423</v>
      </c>
      <c r="Q89">
        <v>28.60875232665431</v>
      </c>
      <c r="R89">
        <v>-76.00000000000009</v>
      </c>
      <c r="S89">
        <v>7.130433107642445</v>
      </c>
      <c r="T89">
        <v>0.6908089953765434</v>
      </c>
      <c r="U89">
        <v>-0.09336176183720052</v>
      </c>
      <c r="V89">
        <v>6.67788687123693</v>
      </c>
      <c r="W89">
        <v>-1.4405914525519936</v>
      </c>
      <c r="X89">
        <v>0.07475797705169873</v>
      </c>
      <c r="Y89">
        <v>0.31186753622663893</v>
      </c>
      <c r="Z89">
        <v>-1.4672214011007085</v>
      </c>
      <c r="CB89">
        <f t="shared" si="0"/>
      </c>
    </row>
    <row r="90" spans="13:80" ht="14.25">
      <c r="M90">
        <v>80</v>
      </c>
      <c r="N90">
        <v>6.972891812586565</v>
      </c>
      <c r="O90">
        <v>6.974875371089656</v>
      </c>
      <c r="P90">
        <v>28.60875232665431</v>
      </c>
      <c r="Q90">
        <v>28.59865735029786</v>
      </c>
      <c r="R90">
        <v>-77.00000000000009</v>
      </c>
      <c r="S90">
        <v>7.133574519117797</v>
      </c>
      <c r="T90">
        <v>0.6736481776669289</v>
      </c>
      <c r="U90">
        <v>-0.09286421113884782</v>
      </c>
      <c r="V90">
        <v>6.644363067160035</v>
      </c>
      <c r="W90">
        <v>-1.4487401295704712</v>
      </c>
      <c r="X90">
        <v>0.0695136986948162</v>
      </c>
      <c r="Y90">
        <v>0.31186753622663893</v>
      </c>
      <c r="Z90">
        <v>-1.4672214011007085</v>
      </c>
      <c r="CB90">
        <f t="shared" si="0"/>
      </c>
    </row>
    <row r="91" spans="13:80" ht="14.25">
      <c r="M91">
        <v>81</v>
      </c>
      <c r="N91">
        <v>6.974875371089656</v>
      </c>
      <c r="O91">
        <v>6.9765994859118905</v>
      </c>
      <c r="P91">
        <v>28.59865735029786</v>
      </c>
      <c r="Q91">
        <v>28.58918639162314</v>
      </c>
      <c r="R91">
        <v>-78.00000000000009</v>
      </c>
      <c r="S91">
        <v>7.136419641887519</v>
      </c>
      <c r="T91">
        <v>0.6564344650402294</v>
      </c>
      <c r="U91">
        <v>-0.09241358796131069</v>
      </c>
      <c r="V91">
        <v>6.610703905788242</v>
      </c>
      <c r="W91">
        <v>-1.4562952014676118</v>
      </c>
      <c r="X91">
        <v>0.06424824579191692</v>
      </c>
      <c r="Y91">
        <v>0.31186753622663893</v>
      </c>
      <c r="Z91">
        <v>-1.4672214011007085</v>
      </c>
      <c r="CB91">
        <f t="shared" si="0"/>
      </c>
    </row>
    <row r="92" spans="13:80" ht="14.25">
      <c r="M92">
        <v>82</v>
      </c>
      <c r="N92">
        <v>6.9765994859118905</v>
      </c>
      <c r="O92">
        <v>6.978063824353517</v>
      </c>
      <c r="P92">
        <v>28.58918639162314</v>
      </c>
      <c r="Q92">
        <v>28.58034295702561</v>
      </c>
      <c r="R92">
        <v>-79.00000000000009</v>
      </c>
      <c r="S92">
        <v>7.138967609299656</v>
      </c>
      <c r="T92">
        <v>0.639173100960064</v>
      </c>
      <c r="U92">
        <v>-0.0920100295687743</v>
      </c>
      <c r="V92">
        <v>6.576919640028167</v>
      </c>
      <c r="W92">
        <v>-1.4632543668953284</v>
      </c>
      <c r="X92">
        <v>0.05896322225096268</v>
      </c>
      <c r="Y92">
        <v>0.31186753622663893</v>
      </c>
      <c r="Z92">
        <v>-1.4672214011007085</v>
      </c>
      <c r="CB92">
        <f t="shared" si="0"/>
      </c>
    </row>
    <row r="93" spans="13:80" ht="14.25">
      <c r="M93">
        <v>83</v>
      </c>
      <c r="N93">
        <v>6.978063824353517</v>
      </c>
      <c r="O93">
        <v>6.979268103999703</v>
      </c>
      <c r="P93">
        <v>28.58034295702561</v>
      </c>
      <c r="Q93">
        <v>28.572130323911118</v>
      </c>
      <c r="R93">
        <v>-80.00000000000009</v>
      </c>
      <c r="S93">
        <v>7.14121764521865</v>
      </c>
      <c r="T93">
        <v>0.621869343405146</v>
      </c>
      <c r="U93">
        <v>-0.09165365888903433</v>
      </c>
      <c r="V93">
        <v>6.543020560894438</v>
      </c>
      <c r="W93">
        <v>-1.4696155060244167</v>
      </c>
      <c r="X93">
        <v>0.053660237941321236</v>
      </c>
      <c r="Y93">
        <v>0.31186753622663893</v>
      </c>
      <c r="Z93">
        <v>-1.4672214011007085</v>
      </c>
      <c r="CB93">
        <f t="shared" si="0"/>
      </c>
    </row>
    <row r="94" spans="13:80" ht="14.25">
      <c r="M94">
        <v>84</v>
      </c>
      <c r="N94">
        <v>6.979268103999703</v>
      </c>
      <c r="O94">
        <v>6.980212092698467</v>
      </c>
      <c r="P94">
        <v>28.572130323911118</v>
      </c>
      <c r="Q94">
        <v>28.564551538798955</v>
      </c>
      <c r="R94">
        <v>-81.00000000000009</v>
      </c>
      <c r="S94">
        <v>7.143169064261763</v>
      </c>
      <c r="T94">
        <v>0.6045284632676519</v>
      </c>
      <c r="U94">
        <v>-0.09134458447605212</v>
      </c>
      <c r="V94">
        <v>6.509016994374945</v>
      </c>
      <c r="W94">
        <v>-1.475376681190276</v>
      </c>
      <c r="X94">
        <v>0.04834090820338448</v>
      </c>
      <c r="Y94">
        <v>0.31186753622663893</v>
      </c>
      <c r="Z94">
        <v>-1.4672214011007085</v>
      </c>
      <c r="CB94">
        <f t="shared" si="0"/>
      </c>
    </row>
    <row r="95" spans="13:80" ht="14.25">
      <c r="M95">
        <v>85</v>
      </c>
      <c r="N95">
        <v>6.980212092698467</v>
      </c>
      <c r="O95">
        <v>6.980895608542512</v>
      </c>
      <c r="P95">
        <v>28.564551538798955</v>
      </c>
      <c r="Q95">
        <v>28.557609415553248</v>
      </c>
      <c r="R95">
        <v>-82.00000000000009</v>
      </c>
      <c r="S95">
        <v>7.144821272007853</v>
      </c>
      <c r="T95">
        <v>0.5871557427476566</v>
      </c>
      <c r="U95">
        <v>-0.09108290047688791</v>
      </c>
      <c r="V95">
        <v>6.47491929828545</v>
      </c>
      <c r="W95">
        <v>-1.480536137483141</v>
      </c>
      <c r="X95">
        <v>0.04300685335652007</v>
      </c>
      <c r="Y95">
        <v>0.31186753622663893</v>
      </c>
      <c r="Z95">
        <v>-1.4672214011007085</v>
      </c>
      <c r="CB95">
        <f t="shared" si="0"/>
      </c>
    </row>
    <row r="96" spans="13:80" ht="14.25">
      <c r="M96">
        <v>86</v>
      </c>
      <c r="N96">
        <v>6.980895608542512</v>
      </c>
      <c r="O96">
        <v>6.98131851985498</v>
      </c>
      <c r="P96">
        <v>28.557609415553248</v>
      </c>
      <c r="Q96">
        <v>28.55130653374492</v>
      </c>
      <c r="R96">
        <v>-83.00000000000009</v>
      </c>
      <c r="S96">
        <v>7.146173765178433</v>
      </c>
      <c r="T96">
        <v>0.5697564737441236</v>
      </c>
      <c r="U96">
        <v>-0.09086868660302284</v>
      </c>
      <c r="V96">
        <v>6.4407378591144955</v>
      </c>
      <c r="W96">
        <v>-1.4850923032826444</v>
      </c>
      <c r="X96">
        <v>0.03765969820550653</v>
      </c>
      <c r="Y96">
        <v>0.31186753622663893</v>
      </c>
      <c r="Z96">
        <v>-1.4672214011007085</v>
      </c>
      <c r="CB96">
        <f t="shared" si="0"/>
      </c>
    </row>
    <row r="97" spans="13:80" ht="14.25">
      <c r="M97">
        <v>87</v>
      </c>
      <c r="N97">
        <v>6.98131851985498</v>
      </c>
      <c r="O97">
        <v>6.981480745179155</v>
      </c>
      <c r="P97">
        <v>28.55130653374492</v>
      </c>
      <c r="Q97">
        <v>28.545645237146232</v>
      </c>
      <c r="R97">
        <v>-84.0000000000001</v>
      </c>
      <c r="S97">
        <v>7.147226131790982</v>
      </c>
      <c r="T97">
        <v>0.5523359562429422</v>
      </c>
      <c r="U97">
        <v>-0.09070200810607802</v>
      </c>
      <c r="V97">
        <v>6.406483088859574</v>
      </c>
      <c r="W97">
        <v>-1.489043790736547</v>
      </c>
      <c r="X97">
        <v>0.03230107154560189</v>
      </c>
      <c r="Y97">
        <v>0.31186753622663893</v>
      </c>
      <c r="Z97">
        <v>-1.4672214011007085</v>
      </c>
      <c r="CB97">
        <f t="shared" si="0"/>
      </c>
    </row>
    <row r="98" spans="13:80" ht="14.25">
      <c r="M98">
        <v>88</v>
      </c>
      <c r="N98">
        <v>6.981480745179155</v>
      </c>
      <c r="O98">
        <v>6.98138225327207</v>
      </c>
      <c r="P98">
        <v>28.545645237146232</v>
      </c>
      <c r="Q98">
        <v>28.540627632359723</v>
      </c>
      <c r="R98">
        <v>-85.0000000000001</v>
      </c>
      <c r="S98">
        <v>7.1479780512844355</v>
      </c>
      <c r="T98">
        <v>0.5348994967024993</v>
      </c>
      <c r="U98">
        <v>-0.0905829157579383</v>
      </c>
      <c r="V98">
        <v>6.37216542185554</v>
      </c>
      <c r="W98">
        <v>-1.4923893961834913</v>
      </c>
      <c r="X98">
        <v>0.02693260566639696</v>
      </c>
      <c r="Y98">
        <v>0.31186753622663893</v>
      </c>
      <c r="Z98">
        <v>-1.4672214011007085</v>
      </c>
      <c r="CB98">
        <f aca="true" t="shared" si="1" ref="CB98:CB106">IF(BZ98&gt;BY98,"Previous is bigger.","")</f>
      </c>
    </row>
    <row r="99" ht="14.25">
      <c r="CB99">
        <f t="shared" si="1"/>
      </c>
    </row>
    <row r="100" ht="14.25">
      <c r="CB100">
        <f t="shared" si="1"/>
      </c>
    </row>
    <row r="101" ht="14.25">
      <c r="CB101">
        <f t="shared" si="1"/>
      </c>
    </row>
    <row r="102" ht="14.25">
      <c r="CB102">
        <f t="shared" si="1"/>
      </c>
    </row>
    <row r="103" ht="14.25">
      <c r="CB103">
        <f t="shared" si="1"/>
      </c>
    </row>
    <row r="104" spans="80:82" ht="14.25">
      <c r="CB104">
        <f t="shared" si="1"/>
      </c>
      <c r="CC104">
        <v>14.003570973148241</v>
      </c>
      <c r="CD104">
        <v>-93.0000000000001</v>
      </c>
    </row>
    <row r="105" spans="80:82" ht="14.25">
      <c r="CB105">
        <f t="shared" si="1"/>
      </c>
      <c r="CC105">
        <v>14.003570973148241</v>
      </c>
      <c r="CD105">
        <v>-94.00000000000011</v>
      </c>
    </row>
    <row r="106" spans="80:82" ht="14.25">
      <c r="CB106">
        <f t="shared" si="1"/>
      </c>
      <c r="CC106">
        <v>14.003570973148241</v>
      </c>
      <c r="CD106">
        <v>-95.00000000000011</v>
      </c>
    </row>
    <row r="107" spans="77:82" ht="14.25">
      <c r="BY107">
        <v>14.606960400419256</v>
      </c>
      <c r="BZ107">
        <v>14.607548941250966</v>
      </c>
      <c r="CA107">
        <v>-97.00000000000011</v>
      </c>
      <c r="CB107" t="str">
        <f aca="true" t="shared" si="2" ref="CB107:CB139">IF(BZ107&gt;BY107,"Previous is bigger.","")</f>
        <v>Previous is bigger.</v>
      </c>
      <c r="CC107">
        <v>14.003570973148241</v>
      </c>
      <c r="CD107">
        <v>-96.00000000000011</v>
      </c>
    </row>
    <row r="108" spans="77:82" ht="14.25">
      <c r="BY108">
        <v>14.6060883396935</v>
      </c>
      <c r="BZ108">
        <v>14.606960400419256</v>
      </c>
      <c r="CA108">
        <v>-98.00000000000011</v>
      </c>
      <c r="CB108" t="str">
        <f t="shared" si="2"/>
        <v>Previous is bigger.</v>
      </c>
      <c r="CC108">
        <v>14.003570973148241</v>
      </c>
      <c r="CD108">
        <v>-97.00000000000011</v>
      </c>
    </row>
    <row r="109" spans="77:82" ht="14.25">
      <c r="BY109">
        <v>14.604932973953854</v>
      </c>
      <c r="BZ109">
        <v>14.6060883396935</v>
      </c>
      <c r="CA109">
        <v>-99.00000000000011</v>
      </c>
      <c r="CB109" t="str">
        <f t="shared" si="2"/>
        <v>Previous is bigger.</v>
      </c>
      <c r="CC109">
        <v>14.003570973148241</v>
      </c>
      <c r="CD109">
        <v>-98.00000000000011</v>
      </c>
    </row>
    <row r="110" spans="77:82" ht="14.25">
      <c r="BY110">
        <v>14.603494587942883</v>
      </c>
      <c r="BZ110">
        <v>14.604932973953854</v>
      </c>
      <c r="CA110">
        <v>-100.00000000000011</v>
      </c>
      <c r="CB110" t="str">
        <f t="shared" si="2"/>
        <v>Previous is bigger.</v>
      </c>
      <c r="CC110">
        <v>14.003570973148241</v>
      </c>
      <c r="CD110">
        <v>-99.00000000000011</v>
      </c>
    </row>
    <row r="111" spans="77:82" ht="14.25">
      <c r="BY111">
        <v>14.60177353624116</v>
      </c>
      <c r="BZ111">
        <v>14.603494587942883</v>
      </c>
      <c r="CA111">
        <v>-101.00000000000011</v>
      </c>
      <c r="CB111" t="str">
        <f t="shared" si="2"/>
        <v>Previous is bigger.</v>
      </c>
      <c r="CC111">
        <v>14.003570973148241</v>
      </c>
      <c r="CD111">
        <v>-100.00000000000011</v>
      </c>
    </row>
    <row r="112" spans="77:82" ht="14.25">
      <c r="BY112">
        <v>14.599770243236865</v>
      </c>
      <c r="BZ112">
        <v>14.60177353624116</v>
      </c>
      <c r="CA112">
        <v>-102.00000000000011</v>
      </c>
      <c r="CB112" t="str">
        <f t="shared" si="2"/>
        <v>Previous is bigger.</v>
      </c>
      <c r="CC112">
        <v>14.003570973148241</v>
      </c>
      <c r="CD112">
        <v>-101.00000000000011</v>
      </c>
    </row>
    <row r="113" spans="77:82" ht="14.25">
      <c r="BY113">
        <v>14.597485203089287</v>
      </c>
      <c r="BZ113">
        <v>14.599770243236865</v>
      </c>
      <c r="CA113">
        <v>-103.00000000000011</v>
      </c>
      <c r="CB113" t="str">
        <f t="shared" si="2"/>
        <v>Previous is bigger.</v>
      </c>
      <c r="CC113">
        <v>14.003570973148241</v>
      </c>
      <c r="CD113">
        <v>-102.00000000000011</v>
      </c>
    </row>
    <row r="114" spans="77:82" ht="14.25">
      <c r="BY114">
        <v>14.594918979686225</v>
      </c>
      <c r="BZ114">
        <v>14.597485203089287</v>
      </c>
      <c r="CA114">
        <v>-104.00000000000013</v>
      </c>
      <c r="CB114" t="str">
        <f t="shared" si="2"/>
        <v>Previous is bigger.</v>
      </c>
      <c r="CC114">
        <v>14.003570973148241</v>
      </c>
      <c r="CD114">
        <v>-103.00000000000011</v>
      </c>
    </row>
    <row r="115" spans="77:82" ht="14.25">
      <c r="BY115">
        <v>14.592072206595212</v>
      </c>
      <c r="BZ115">
        <v>14.594918979686225</v>
      </c>
      <c r="CA115">
        <v>-105.00000000000013</v>
      </c>
      <c r="CB115" t="str">
        <f t="shared" si="2"/>
        <v>Previous is bigger.</v>
      </c>
      <c r="CC115">
        <v>14.003570973148241</v>
      </c>
      <c r="CD115">
        <v>-104.00000000000013</v>
      </c>
    </row>
    <row r="116" spans="77:82" ht="14.25">
      <c r="BY116">
        <v>14.588945587008546</v>
      </c>
      <c r="BZ116">
        <v>14.592072206595212</v>
      </c>
      <c r="CA116">
        <v>-106.00000000000013</v>
      </c>
      <c r="CB116" t="str">
        <f t="shared" si="2"/>
        <v>Previous is bigger.</v>
      </c>
      <c r="CC116">
        <v>14.003570973148241</v>
      </c>
      <c r="CD116">
        <v>-105.00000000000013</v>
      </c>
    </row>
    <row r="117" spans="77:82" ht="14.25">
      <c r="BY117">
        <v>14.585539893681991</v>
      </c>
      <c r="BZ117">
        <v>14.588945587008546</v>
      </c>
      <c r="CA117">
        <v>-107.00000000000013</v>
      </c>
      <c r="CB117" t="str">
        <f t="shared" si="2"/>
        <v>Previous is bigger.</v>
      </c>
      <c r="CC117">
        <v>14.003570973148241</v>
      </c>
      <c r="CD117">
        <v>-106.00000000000013</v>
      </c>
    </row>
    <row r="118" spans="77:82" ht="14.25">
      <c r="BY118">
        <v>14.581855968867185</v>
      </c>
      <c r="BZ118">
        <v>14.585539893681991</v>
      </c>
      <c r="CA118">
        <v>-108.00000000000013</v>
      </c>
      <c r="CB118" t="str">
        <f t="shared" si="2"/>
        <v>Previous is bigger.</v>
      </c>
      <c r="CC118">
        <v>14.003570973148241</v>
      </c>
      <c r="CD118">
        <v>-107.00000000000013</v>
      </c>
    </row>
    <row r="119" spans="77:82" ht="14.25">
      <c r="BY119">
        <v>14.577894724237558</v>
      </c>
      <c r="BZ119">
        <v>14.581855968867185</v>
      </c>
      <c r="CA119">
        <v>-109.00000000000013</v>
      </c>
      <c r="CB119" t="str">
        <f t="shared" si="2"/>
        <v>Previous is bigger.</v>
      </c>
      <c r="CC119">
        <v>14.003570973148241</v>
      </c>
      <c r="CD119">
        <v>-108.00000000000013</v>
      </c>
    </row>
    <row r="120" spans="77:82" ht="14.25">
      <c r="BY120">
        <v>14.573657140807784</v>
      </c>
      <c r="BZ120">
        <v>14.577894724237558</v>
      </c>
      <c r="CA120">
        <v>-110.00000000000013</v>
      </c>
      <c r="CB120" t="str">
        <f t="shared" si="2"/>
        <v>Previous is bigger.</v>
      </c>
      <c r="CC120">
        <v>14.003570973148241</v>
      </c>
      <c r="CD120">
        <v>-109.00000000000013</v>
      </c>
    </row>
    <row r="121" spans="77:82" ht="14.25">
      <c r="BY121">
        <v>14.569144268846584</v>
      </c>
      <c r="BZ121">
        <v>14.573657140807784</v>
      </c>
      <c r="CA121">
        <v>-111.00000000000013</v>
      </c>
      <c r="CB121" t="str">
        <f t="shared" si="2"/>
        <v>Previous is bigger.</v>
      </c>
      <c r="CC121">
        <v>14.003570973148241</v>
      </c>
      <c r="CD121">
        <v>-110.00000000000013</v>
      </c>
    </row>
    <row r="122" spans="77:82" ht="14.25">
      <c r="BY122">
        <v>14.564357227782864</v>
      </c>
      <c r="BZ122">
        <v>14.569144268846584</v>
      </c>
      <c r="CA122">
        <v>-112.00000000000013</v>
      </c>
      <c r="CB122" t="str">
        <f t="shared" si="2"/>
        <v>Previous is bigger.</v>
      </c>
      <c r="CC122">
        <v>14.003570973148241</v>
      </c>
      <c r="CD122">
        <v>-111.00000000000013</v>
      </c>
    </row>
    <row r="123" spans="77:82" ht="14.25">
      <c r="BY123">
        <v>14.559297206105017</v>
      </c>
      <c r="BZ123">
        <v>14.564357227782864</v>
      </c>
      <c r="CA123">
        <v>-113.00000000000013</v>
      </c>
      <c r="CB123" t="str">
        <f t="shared" si="2"/>
        <v>Previous is bigger.</v>
      </c>
      <c r="CC123">
        <v>14.003570973148241</v>
      </c>
      <c r="CD123">
        <v>-112.00000000000013</v>
      </c>
    </row>
    <row r="124" spans="77:82" ht="14.25">
      <c r="BY124">
        <v>14.553965461253295</v>
      </c>
      <c r="BZ124">
        <v>14.559297206105017</v>
      </c>
      <c r="CA124">
        <v>-114.00000000000014</v>
      </c>
      <c r="CB124" t="str">
        <f t="shared" si="2"/>
        <v>Previous is bigger.</v>
      </c>
      <c r="CC124">
        <v>14.003570973148241</v>
      </c>
      <c r="CD124">
        <v>-113.00000000000013</v>
      </c>
    </row>
    <row r="125" spans="77:82" ht="14.25">
      <c r="BY125">
        <v>14.548363319505164</v>
      </c>
      <c r="BZ125">
        <v>14.553965461253295</v>
      </c>
      <c r="CA125">
        <v>-115.00000000000013</v>
      </c>
      <c r="CB125" t="str">
        <f t="shared" si="2"/>
        <v>Previous is bigger.</v>
      </c>
      <c r="CC125">
        <v>14.003570973148241</v>
      </c>
      <c r="CD125">
        <v>-114.00000000000014</v>
      </c>
    </row>
    <row r="126" spans="77:82" ht="14.25">
      <c r="BY126">
        <v>14.542492175853459</v>
      </c>
      <c r="BZ126">
        <v>14.548363319505164</v>
      </c>
      <c r="CA126">
        <v>-116.00000000000011</v>
      </c>
      <c r="CB126" t="str">
        <f t="shared" si="2"/>
        <v>Previous is bigger.</v>
      </c>
      <c r="CC126">
        <v>14.003570973148241</v>
      </c>
      <c r="CD126">
        <v>-115.00000000000013</v>
      </c>
    </row>
    <row r="127" spans="77:82" ht="14.25">
      <c r="BY127">
        <v>14.536353493877254</v>
      </c>
      <c r="BZ127">
        <v>14.542492175853459</v>
      </c>
      <c r="CA127">
        <v>-117.0000000000001</v>
      </c>
      <c r="CB127" t="str">
        <f t="shared" si="2"/>
        <v>Previous is bigger.</v>
      </c>
      <c r="CC127">
        <v>14.003570973148241</v>
      </c>
      <c r="CD127">
        <v>-116.00000000000011</v>
      </c>
    </row>
    <row r="128" spans="77:82" ht="14.25">
      <c r="BY128">
        <v>14.529948805605272</v>
      </c>
      <c r="BZ128">
        <v>14.536353493877254</v>
      </c>
      <c r="CA128">
        <v>-118.00000000000009</v>
      </c>
      <c r="CB128" t="str">
        <f t="shared" si="2"/>
        <v>Previous is bigger.</v>
      </c>
      <c r="CC128">
        <v>14.003570973148241</v>
      </c>
      <c r="CD128">
        <v>-117.0000000000001</v>
      </c>
    </row>
    <row r="129" spans="77:82" ht="14.25">
      <c r="BY129">
        <v>14.523279711371698</v>
      </c>
      <c r="BZ129">
        <v>14.529948805605272</v>
      </c>
      <c r="CA129">
        <v>-119.00000000000009</v>
      </c>
      <c r="CB129" t="str">
        <f t="shared" si="2"/>
        <v>Previous is bigger.</v>
      </c>
      <c r="CC129">
        <v>14.003570973148241</v>
      </c>
      <c r="CD129">
        <v>-118.00000000000009</v>
      </c>
    </row>
    <row r="130" spans="77:82" ht="14.25">
      <c r="BY130">
        <v>14.51634787966423</v>
      </c>
      <c r="BZ130">
        <v>14.523279711371698</v>
      </c>
      <c r="CA130">
        <v>-120.00000000000007</v>
      </c>
      <c r="CB130" t="str">
        <f t="shared" si="2"/>
        <v>Previous is bigger.</v>
      </c>
      <c r="CC130">
        <v>14.003570973148241</v>
      </c>
      <c r="CD130">
        <v>-119.00000000000009</v>
      </c>
    </row>
    <row r="131" spans="77:82" ht="14.25">
      <c r="BY131">
        <v>14.509155046964235</v>
      </c>
      <c r="BZ131">
        <v>14.51634787966423</v>
      </c>
      <c r="CA131">
        <v>-121.00000000000006</v>
      </c>
      <c r="CB131" t="str">
        <f t="shared" si="2"/>
        <v>Previous is bigger.</v>
      </c>
      <c r="CC131">
        <v>14.003570973148241</v>
      </c>
      <c r="CD131">
        <v>-120.00000000000007</v>
      </c>
    </row>
    <row r="132" spans="77:82" ht="14.25">
      <c r="BY132">
        <v>14.501703017578778</v>
      </c>
      <c r="BZ132">
        <v>14.509155046964235</v>
      </c>
      <c r="CA132">
        <v>-122.00000000000004</v>
      </c>
      <c r="CB132" t="str">
        <f t="shared" si="2"/>
        <v>Previous is bigger.</v>
      </c>
      <c r="CC132">
        <v>14.003570973148241</v>
      </c>
      <c r="CD132">
        <v>-121.00000000000006</v>
      </c>
    </row>
    <row r="133" spans="77:82" ht="14.25">
      <c r="BY133">
        <v>14.493993663464417</v>
      </c>
      <c r="BZ133">
        <v>14.501703017578778</v>
      </c>
      <c r="CA133">
        <v>-123.00000000000003</v>
      </c>
      <c r="CB133" t="str">
        <f t="shared" si="2"/>
        <v>Previous is bigger.</v>
      </c>
      <c r="CC133">
        <v>14.003570973148241</v>
      </c>
      <c r="CD133">
        <v>-122.00000000000004</v>
      </c>
    </row>
    <row r="134" spans="77:82" ht="14.25">
      <c r="BY134">
        <v>14.486028924042506</v>
      </c>
      <c r="BZ134">
        <v>14.493993663464417</v>
      </c>
      <c r="CA134">
        <v>-124.00000000000003</v>
      </c>
      <c r="CB134" t="str">
        <f t="shared" si="2"/>
        <v>Previous is bigger.</v>
      </c>
      <c r="CC134">
        <v>14.003570973148241</v>
      </c>
      <c r="CD134">
        <v>-123.00000000000003</v>
      </c>
    </row>
    <row r="135" spans="77:82" ht="14.25">
      <c r="BY135">
        <v>14.477810806005875</v>
      </c>
      <c r="BZ135">
        <v>14.486028924042506</v>
      </c>
      <c r="CA135">
        <v>-125.00000000000001</v>
      </c>
      <c r="CB135" t="str">
        <f t="shared" si="2"/>
        <v>Previous is bigger.</v>
      </c>
      <c r="CC135">
        <v>14.003570973148241</v>
      </c>
      <c r="CD135">
        <v>-124.00000000000003</v>
      </c>
    </row>
    <row r="136" spans="77:82" ht="14.25">
      <c r="BY136">
        <v>14.469341383116642</v>
      </c>
      <c r="BZ136">
        <v>14.477810806005875</v>
      </c>
      <c r="CA136">
        <v>-126</v>
      </c>
      <c r="CB136" t="str">
        <f t="shared" si="2"/>
        <v>Previous is bigger.</v>
      </c>
      <c r="CC136">
        <v>14.003570973148241</v>
      </c>
      <c r="CD136">
        <v>-125.00000000000001</v>
      </c>
    </row>
    <row r="137" spans="77:82" ht="14.25">
      <c r="BY137">
        <v>14.460622795994965</v>
      </c>
      <c r="BZ137">
        <v>14.469341383116642</v>
      </c>
      <c r="CA137">
        <v>-126.99999999999999</v>
      </c>
      <c r="CB137" t="str">
        <f t="shared" si="2"/>
        <v>Previous is bigger.</v>
      </c>
      <c r="CC137">
        <v>14.003570973148241</v>
      </c>
      <c r="CD137">
        <v>-126</v>
      </c>
    </row>
    <row r="138" spans="77:82" ht="14.25">
      <c r="BY138">
        <v>14.451657251898501</v>
      </c>
      <c r="BZ138">
        <v>14.460622795994965</v>
      </c>
      <c r="CA138">
        <v>-127.99999999999997</v>
      </c>
      <c r="CB138" t="str">
        <f t="shared" si="2"/>
        <v>Previous is bigger.</v>
      </c>
      <c r="CC138">
        <v>14.003570973148241</v>
      </c>
      <c r="CD138">
        <v>-126.99999999999999</v>
      </c>
    </row>
    <row r="139" spans="77:82" ht="14.25">
      <c r="BY139">
        <v>14.442447024492397</v>
      </c>
      <c r="BZ139">
        <v>14.451657251898501</v>
      </c>
      <c r="CA139">
        <v>-128.99999999999997</v>
      </c>
      <c r="CB139" t="str">
        <f t="shared" si="2"/>
        <v>Previous is bigger.</v>
      </c>
      <c r="CC139">
        <v>14.003570973148241</v>
      </c>
      <c r="CD139">
        <v>-127.99999999999997</v>
      </c>
    </row>
    <row r="140" spans="77:82" ht="14.25">
      <c r="BY140">
        <v>14.432994453609508</v>
      </c>
      <c r="BZ140">
        <v>14.442447024492397</v>
      </c>
      <c r="CA140">
        <v>-129.99999999999994</v>
      </c>
      <c r="CB140" t="str">
        <f aca="true" t="shared" si="3" ref="CB140:CB174">IF(BZ140&gt;BY140,"Previous is bigger.","")</f>
        <v>Previous is bigger.</v>
      </c>
      <c r="CC140">
        <v>14.003570973148241</v>
      </c>
      <c r="CD140">
        <v>-128.99999999999997</v>
      </c>
    </row>
    <row r="141" spans="77:82" ht="14.25">
      <c r="BY141">
        <v>14.423301945000635</v>
      </c>
      <c r="BZ141">
        <v>14.432994453609508</v>
      </c>
      <c r="CA141">
        <v>-130.99999999999994</v>
      </c>
      <c r="CB141" t="str">
        <f t="shared" si="3"/>
        <v>Previous is bigger.</v>
      </c>
      <c r="CC141">
        <v>14.003570973148241</v>
      </c>
      <c r="CD141">
        <v>-129.99999999999994</v>
      </c>
    </row>
    <row r="142" spans="77:82" ht="14.25">
      <c r="BY142">
        <v>14.413371970074577</v>
      </c>
      <c r="BZ142">
        <v>14.423301945000635</v>
      </c>
      <c r="CA142">
        <v>-131.99999999999994</v>
      </c>
      <c r="CB142" t="str">
        <f t="shared" si="3"/>
        <v>Previous is bigger.</v>
      </c>
      <c r="CC142">
        <v>14.003570973148241</v>
      </c>
      <c r="CD142">
        <v>-130.99999999999994</v>
      </c>
    </row>
    <row r="143" spans="77:82" ht="14.25">
      <c r="BY143">
        <v>14.403207065627676</v>
      </c>
      <c r="BZ143">
        <v>14.413371970074577</v>
      </c>
      <c r="CA143">
        <v>-132.99999999999991</v>
      </c>
      <c r="CB143" t="str">
        <f t="shared" si="3"/>
        <v>Previous is bigger.</v>
      </c>
      <c r="CC143">
        <v>14.003570973148241</v>
      </c>
      <c r="CD143">
        <v>-131.99999999999994</v>
      </c>
    </row>
    <row r="144" spans="77:82" ht="14.25">
      <c r="BY144">
        <v>14.39280983356261</v>
      </c>
      <c r="BZ144">
        <v>14.403207065627676</v>
      </c>
      <c r="CA144">
        <v>-133.99999999999991</v>
      </c>
      <c r="CB144" t="str">
        <f t="shared" si="3"/>
        <v>Previous is bigger.</v>
      </c>
      <c r="CC144">
        <v>14.003570973148241</v>
      </c>
      <c r="CD144">
        <v>-132.99999999999991</v>
      </c>
    </row>
    <row r="145" spans="77:82" ht="14.25">
      <c r="BY145">
        <v>14.382182940596204</v>
      </c>
      <c r="BZ145">
        <v>14.39280983356261</v>
      </c>
      <c r="CA145">
        <v>-134.9999999999999</v>
      </c>
      <c r="CB145" t="str">
        <f t="shared" si="3"/>
        <v>Previous is bigger.</v>
      </c>
      <c r="CC145">
        <v>14.003570973148241</v>
      </c>
      <c r="CD145">
        <v>-133.99999999999991</v>
      </c>
    </row>
    <row r="146" spans="77:82" ht="14.25">
      <c r="BY146">
        <v>14.37132911795592</v>
      </c>
      <c r="BZ146">
        <v>14.382182940596204</v>
      </c>
      <c r="CA146">
        <v>-135.9999999999999</v>
      </c>
      <c r="CB146" t="str">
        <f t="shared" si="3"/>
        <v>Previous is bigger.</v>
      </c>
      <c r="CC146">
        <v>14.003570973148241</v>
      </c>
      <c r="CD146">
        <v>-134.9999999999999</v>
      </c>
    </row>
    <row r="147" spans="77:82" ht="14.25">
      <c r="BY147">
        <v>14.3602511610648</v>
      </c>
      <c r="BZ147">
        <v>14.37132911795592</v>
      </c>
      <c r="CA147">
        <v>-136.9999999999999</v>
      </c>
      <c r="CB147" t="str">
        <f t="shared" si="3"/>
        <v>Previous is bigger.</v>
      </c>
      <c r="CC147">
        <v>14.003570973148241</v>
      </c>
      <c r="CD147">
        <v>-135.9999999999999</v>
      </c>
    </row>
    <row r="148" spans="77:82" ht="14.25">
      <c r="BY148">
        <v>14.348951929214515</v>
      </c>
      <c r="BZ148">
        <v>14.3602511610648</v>
      </c>
      <c r="CA148">
        <v>-137.99999999999986</v>
      </c>
      <c r="CB148" t="str">
        <f t="shared" si="3"/>
        <v>Previous is bigger.</v>
      </c>
      <c r="CC148">
        <v>14.003570973148241</v>
      </c>
      <c r="CD148">
        <v>-136.9999999999999</v>
      </c>
    </row>
    <row r="149" spans="77:82" ht="14.25">
      <c r="BY149">
        <v>14.33743434522627</v>
      </c>
      <c r="BZ149">
        <v>14.348951929214515</v>
      </c>
      <c r="CA149">
        <v>-138.99999999999986</v>
      </c>
      <c r="CB149" t="str">
        <f t="shared" si="3"/>
        <v>Previous is bigger.</v>
      </c>
      <c r="CC149">
        <v>14.003570973148241</v>
      </c>
      <c r="CD149">
        <v>-137.99999999999986</v>
      </c>
    </row>
    <row r="150" spans="77:82" ht="14.25">
      <c r="BY150">
        <v>14.325701395099209</v>
      </c>
      <c r="BZ150">
        <v>14.33743434522627</v>
      </c>
      <c r="CA150">
        <v>-139.99999999999983</v>
      </c>
      <c r="CB150" t="str">
        <f t="shared" si="3"/>
        <v>Previous is bigger.</v>
      </c>
      <c r="CC150">
        <v>14.003570973148241</v>
      </c>
      <c r="CD150">
        <v>-138.99999999999986</v>
      </c>
    </row>
    <row r="151" spans="77:82" ht="14.25">
      <c r="BY151">
        <v>14.313756127646036</v>
      </c>
      <c r="BZ151">
        <v>14.325701395099209</v>
      </c>
      <c r="CA151">
        <v>-140.99999999999983</v>
      </c>
      <c r="CB151" t="str">
        <f t="shared" si="3"/>
        <v>Previous is bigger.</v>
      </c>
      <c r="CC151">
        <v>14.003570973148241</v>
      </c>
      <c r="CD151">
        <v>-139.99999999999983</v>
      </c>
    </row>
    <row r="152" spans="77:82" ht="14.25">
      <c r="BY152">
        <v>14.30160165411554</v>
      </c>
      <c r="BZ152">
        <v>14.313756127646036</v>
      </c>
      <c r="CA152">
        <v>-141.99999999999983</v>
      </c>
      <c r="CB152" t="str">
        <f t="shared" si="3"/>
        <v>Previous is bigger.</v>
      </c>
      <c r="CC152">
        <v>14.003570973148241</v>
      </c>
      <c r="CD152">
        <v>-140.99999999999983</v>
      </c>
    </row>
    <row r="153" spans="77:82" ht="14.25">
      <c r="BY153">
        <v>14.289241147801677</v>
      </c>
      <c r="BZ153">
        <v>14.30160165411554</v>
      </c>
      <c r="CA153">
        <v>-142.9999999999998</v>
      </c>
      <c r="CB153" t="str">
        <f t="shared" si="3"/>
        <v>Previous is bigger.</v>
      </c>
      <c r="CC153">
        <v>14.003570973148241</v>
      </c>
      <c r="CD153">
        <v>-141.99999999999983</v>
      </c>
    </row>
    <row r="154" spans="77:82" ht="14.25">
      <c r="BY154">
        <v>14.276677843638826</v>
      </c>
      <c r="BZ154">
        <v>14.289241147801677</v>
      </c>
      <c r="CA154">
        <v>-143.9999999999998</v>
      </c>
      <c r="CB154" t="str">
        <f t="shared" si="3"/>
        <v>Previous is bigger.</v>
      </c>
      <c r="CC154">
        <v>14.003570973148241</v>
      </c>
      <c r="CD154">
        <v>-142.9999999999998</v>
      </c>
    </row>
    <row r="155" spans="77:82" ht="14.25">
      <c r="BY155">
        <v>14.263915037782995</v>
      </c>
      <c r="BZ155">
        <v>14.276677843638826</v>
      </c>
      <c r="CA155">
        <v>-144.99999999999977</v>
      </c>
      <c r="CB155" t="str">
        <f t="shared" si="3"/>
        <v>Previous is bigger.</v>
      </c>
      <c r="CC155">
        <v>14.003570973148241</v>
      </c>
      <c r="CD155">
        <v>-143.9999999999998</v>
      </c>
    </row>
    <row r="156" spans="77:82" ht="14.25">
      <c r="BY156">
        <v>14.250956087178515</v>
      </c>
      <c r="BZ156">
        <v>14.263915037782995</v>
      </c>
      <c r="CA156">
        <v>-145.99999999999977</v>
      </c>
      <c r="CB156" t="str">
        <f t="shared" si="3"/>
        <v>Previous is bigger.</v>
      </c>
      <c r="CC156">
        <v>14.003570973148241</v>
      </c>
      <c r="CD156">
        <v>-144.99999999999977</v>
      </c>
    </row>
    <row r="157" spans="77:82" ht="14.25">
      <c r="BY157">
        <v>14.237804409109916</v>
      </c>
      <c r="BZ157">
        <v>14.250956087178515</v>
      </c>
      <c r="CA157">
        <v>-146.99999999999977</v>
      </c>
      <c r="CB157" t="str">
        <f t="shared" si="3"/>
        <v>Previous is bigger.</v>
      </c>
      <c r="CC157">
        <v>14.003570973148241</v>
      </c>
      <c r="CD157">
        <v>-145.99999999999977</v>
      </c>
    </row>
    <row r="158" spans="77:82" ht="14.25">
      <c r="BY158">
        <v>14.224463480738617</v>
      </c>
      <c r="BZ158">
        <v>14.237804409109916</v>
      </c>
      <c r="CA158">
        <v>-147.99999999999974</v>
      </c>
      <c r="CB158" t="str">
        <f t="shared" si="3"/>
        <v>Previous is bigger.</v>
      </c>
      <c r="CC158">
        <v>14.003570973148241</v>
      </c>
      <c r="CD158">
        <v>-146.99999999999977</v>
      </c>
    </row>
    <row r="159" spans="77:82" ht="14.25">
      <c r="BY159">
        <v>14.210936838624068</v>
      </c>
      <c r="BZ159">
        <v>14.224463480738617</v>
      </c>
      <c r="CA159">
        <v>-148.99999999999974</v>
      </c>
      <c r="CB159" t="str">
        <f t="shared" si="3"/>
        <v>Previous is bigger.</v>
      </c>
      <c r="CC159">
        <v>14.003570973148241</v>
      </c>
      <c r="CD159">
        <v>-147.99999999999974</v>
      </c>
    </row>
    <row r="160" spans="77:82" ht="14.25">
      <c r="BY160">
        <v>14.197228078228934</v>
      </c>
      <c r="BZ160">
        <v>14.210936838624068</v>
      </c>
      <c r="CA160">
        <v>-149.99999999999972</v>
      </c>
      <c r="CB160" t="str">
        <f t="shared" si="3"/>
        <v>Previous is bigger.</v>
      </c>
      <c r="CC160">
        <v>14.003570973148241</v>
      </c>
      <c r="CD160">
        <v>-148.99999999999974</v>
      </c>
    </row>
    <row r="161" spans="77:82" ht="14.25">
      <c r="BY161">
        <v>14.183340853408014</v>
      </c>
      <c r="BZ161">
        <v>14.197228078228934</v>
      </c>
      <c r="CA161">
        <v>-150.99999999999972</v>
      </c>
      <c r="CB161" t="str">
        <f t="shared" si="3"/>
        <v>Previous is bigger.</v>
      </c>
      <c r="CC161">
        <v>14.003570973148241</v>
      </c>
      <c r="CD161">
        <v>-149.99999999999972</v>
      </c>
    </row>
    <row r="162" spans="77:82" ht="14.25">
      <c r="BY162">
        <v>14.16927887588041</v>
      </c>
      <c r="BZ162">
        <v>14.183340853408014</v>
      </c>
      <c r="CA162">
        <v>-151.99999999999972</v>
      </c>
      <c r="CB162" t="str">
        <f t="shared" si="3"/>
        <v>Previous is bigger.</v>
      </c>
      <c r="CC162">
        <v>14.003570973148241</v>
      </c>
      <c r="CD162">
        <v>-150.99999999999972</v>
      </c>
    </row>
    <row r="163" spans="77:82" ht="14.25">
      <c r="BY163">
        <v>14.15504591468466</v>
      </c>
      <c r="BZ163">
        <v>14.16927887588041</v>
      </c>
      <c r="CA163">
        <v>-152.9999999999997</v>
      </c>
      <c r="CB163" t="str">
        <f t="shared" si="3"/>
        <v>Previous is bigger.</v>
      </c>
      <c r="CC163">
        <v>14.003570973148241</v>
      </c>
      <c r="CD163">
        <v>-151.99999999999972</v>
      </c>
    </row>
    <row r="164" spans="77:82" ht="14.25">
      <c r="BY164">
        <v>14.140645795616358</v>
      </c>
      <c r="BZ164">
        <v>14.15504591468466</v>
      </c>
      <c r="CA164">
        <v>-153.9999999999997</v>
      </c>
      <c r="CB164" t="str">
        <f t="shared" si="3"/>
        <v>Previous is bigger.</v>
      </c>
      <c r="CC164">
        <v>14.003570973148241</v>
      </c>
      <c r="CD164">
        <v>-152.9999999999997</v>
      </c>
    </row>
    <row r="165" spans="77:82" ht="14.25">
      <c r="BY165">
        <v>14.126082400647881</v>
      </c>
      <c r="BZ165">
        <v>14.140645795616358</v>
      </c>
      <c r="CA165">
        <v>-154.99999999999966</v>
      </c>
      <c r="CB165" t="str">
        <f t="shared" si="3"/>
        <v>Previous is bigger.</v>
      </c>
      <c r="CC165">
        <v>14.003570973148241</v>
      </c>
      <c r="CD165">
        <v>-153.9999999999997</v>
      </c>
    </row>
    <row r="166" spans="77:82" ht="14.25">
      <c r="BY166">
        <v>14.111359667329882</v>
      </c>
      <c r="BZ166">
        <v>14.126082400647881</v>
      </c>
      <c r="CA166">
        <v>-155.99999999999966</v>
      </c>
      <c r="CB166" t="str">
        <f t="shared" si="3"/>
        <v>Previous is bigger.</v>
      </c>
      <c r="CC166">
        <v>14.003570973148241</v>
      </c>
      <c r="CD166">
        <v>-154.99999999999966</v>
      </c>
    </row>
    <row r="167" spans="77:82" ht="14.25">
      <c r="BY167">
        <v>14.096481588174033</v>
      </c>
      <c r="BZ167">
        <v>14.111359667329882</v>
      </c>
      <c r="CA167">
        <v>-156.99999999999966</v>
      </c>
      <c r="CB167" t="str">
        <f t="shared" si="3"/>
        <v>Previous is bigger.</v>
      </c>
      <c r="CC167">
        <v>14.003570973148241</v>
      </c>
      <c r="CD167">
        <v>-155.99999999999966</v>
      </c>
    </row>
    <row r="168" spans="77:82" ht="14.25">
      <c r="BY168">
        <v>14.081452210016689</v>
      </c>
      <c r="BZ168">
        <v>14.096481588174033</v>
      </c>
      <c r="CA168">
        <v>-157.99999999999963</v>
      </c>
      <c r="CB168" t="str">
        <f t="shared" si="3"/>
        <v>Previous is bigger.</v>
      </c>
      <c r="CC168">
        <v>14.003570973148241</v>
      </c>
      <c r="CD168">
        <v>-156.99999999999966</v>
      </c>
    </row>
    <row r="169" spans="77:82" ht="14.25">
      <c r="BY169">
        <v>14.066275633363023</v>
      </c>
      <c r="BZ169">
        <v>14.081452210016689</v>
      </c>
      <c r="CA169">
        <v>-158.99999999999963</v>
      </c>
      <c r="CB169" t="str">
        <f t="shared" si="3"/>
        <v>Previous is bigger.</v>
      </c>
      <c r="CC169">
        <v>14.003570973148241</v>
      </c>
      <c r="CD169">
        <v>-157.99999999999963</v>
      </c>
    </row>
    <row r="170" spans="77:82" ht="14.25">
      <c r="BY170">
        <v>14.050956011711236</v>
      </c>
      <c r="BZ170">
        <v>14.066275633363023</v>
      </c>
      <c r="CA170">
        <v>-159.9999999999996</v>
      </c>
      <c r="CB170" t="str">
        <f t="shared" si="3"/>
        <v>Previous is bigger.</v>
      </c>
      <c r="CC170">
        <v>14.003570973148241</v>
      </c>
      <c r="CD170">
        <v>-158.99999999999963</v>
      </c>
    </row>
    <row r="171" spans="77:82" ht="14.25">
      <c r="BY171">
        <v>14.035497550856391</v>
      </c>
      <c r="BZ171">
        <v>14.050956011711236</v>
      </c>
      <c r="CA171">
        <v>-160.9999999999996</v>
      </c>
      <c r="CB171" t="str">
        <f t="shared" si="3"/>
        <v>Previous is bigger.</v>
      </c>
      <c r="CC171">
        <v>14.003570973148241</v>
      </c>
      <c r="CD171">
        <v>-159.9999999999996</v>
      </c>
    </row>
    <row r="172" spans="77:82" ht="14.25">
      <c r="BY172">
        <v>14.019904508173497</v>
      </c>
      <c r="BZ172">
        <v>14.035497550856391</v>
      </c>
      <c r="CA172">
        <v>-161.9999999999996</v>
      </c>
      <c r="CB172" t="str">
        <f t="shared" si="3"/>
        <v>Previous is bigger.</v>
      </c>
      <c r="CC172">
        <v>14.003570973148241</v>
      </c>
      <c r="CD172">
        <v>-160.9999999999996</v>
      </c>
    </row>
    <row r="173" spans="77:82" ht="14.25">
      <c r="BY173">
        <v>14.004181191879361</v>
      </c>
      <c r="BZ173">
        <v>14.019904508173497</v>
      </c>
      <c r="CA173">
        <v>-162.99999999999957</v>
      </c>
      <c r="CB173" t="str">
        <f t="shared" si="3"/>
        <v>Previous is bigger.</v>
      </c>
      <c r="CC173">
        <v>14.003570973148241</v>
      </c>
      <c r="CD173">
        <v>-161.9999999999996</v>
      </c>
    </row>
    <row r="174" spans="77:82" ht="14.25">
      <c r="BY174">
        <v>13.988331960272845</v>
      </c>
      <c r="BZ174">
        <v>14.004181191879361</v>
      </c>
      <c r="CA174">
        <v>-163.99999999999957</v>
      </c>
      <c r="CB174" t="str">
        <f t="shared" si="3"/>
        <v>Previous is bigger.</v>
      </c>
      <c r="CC174">
        <v>14.003570973148241</v>
      </c>
      <c r="CD174">
        <v>-162.99999999999957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A116"/>
  <sheetViews>
    <sheetView tabSelected="1" zoomScale="75" zoomScaleNormal="75" zoomScalePageLayoutView="0" workbookViewId="0" topLeftCell="A10">
      <pane ySplit="9105" topLeftCell="BM107" activePane="topLeft" state="split"/>
      <selection pane="topLeft" activeCell="C30" sqref="C30"/>
      <selection pane="bottomLeft" activeCell="P110" sqref="A110:P110"/>
    </sheetView>
  </sheetViews>
  <sheetFormatPr defaultColWidth="11.421875" defaultRowHeight="15"/>
  <cols>
    <col min="1" max="1" width="2.421875" style="0" customWidth="1"/>
    <col min="2" max="2" width="2.00390625" style="0" customWidth="1"/>
    <col min="3" max="3" width="69.00390625" style="0" customWidth="1"/>
    <col min="4" max="4" width="6.140625" style="0" customWidth="1"/>
    <col min="5" max="6" width="9.00390625" style="0" customWidth="1"/>
    <col min="7" max="8" width="10.28125" style="0" customWidth="1"/>
    <col min="9" max="11" width="10.57421875" style="0" customWidth="1"/>
    <col min="12" max="12" width="10.7109375" style="0" hidden="1" customWidth="1"/>
    <col min="13" max="18" width="10.28125" style="0" customWidth="1"/>
    <col min="19" max="16384" width="9.00390625" style="0" customWidth="1"/>
  </cols>
  <sheetData>
    <row r="1" spans="1:5" ht="14.25" hidden="1">
      <c r="A1" s="7"/>
      <c r="B1" s="7"/>
      <c r="C1" s="7"/>
      <c r="D1" s="7"/>
      <c r="E1" s="7"/>
    </row>
    <row r="2" spans="1:5" ht="14.25" hidden="1">
      <c r="A2" s="7"/>
      <c r="B2" s="7"/>
      <c r="C2" s="7"/>
      <c r="D2" s="7"/>
      <c r="E2" s="7"/>
    </row>
    <row r="3" spans="1:5" ht="14.25" hidden="1">
      <c r="A3" s="7"/>
      <c r="B3" s="7"/>
      <c r="C3" s="7"/>
      <c r="D3" s="7"/>
      <c r="E3" s="7"/>
    </row>
    <row r="4" spans="1:5" ht="14.25" hidden="1">
      <c r="A4" s="7"/>
      <c r="B4" s="7"/>
      <c r="C4" s="7"/>
      <c r="D4" s="7"/>
      <c r="E4" s="7"/>
    </row>
    <row r="5" spans="1:5" ht="14.25" hidden="1">
      <c r="A5" s="7"/>
      <c r="B5" s="7"/>
      <c r="C5" s="7"/>
      <c r="D5" s="7"/>
      <c r="E5" s="7"/>
    </row>
    <row r="6" spans="1:5" ht="14.25" hidden="1">
      <c r="A6" s="7"/>
      <c r="B6" s="7"/>
      <c r="C6" s="7"/>
      <c r="D6" s="7"/>
      <c r="E6" s="7"/>
    </row>
    <row r="7" spans="1:5" ht="14.25" hidden="1">
      <c r="A7" s="7"/>
      <c r="B7" s="7"/>
      <c r="C7" s="7"/>
      <c r="D7" s="7"/>
      <c r="E7" s="7"/>
    </row>
    <row r="8" spans="1:5" ht="14.25" hidden="1">
      <c r="A8" s="7"/>
      <c r="B8" s="7"/>
      <c r="C8" s="7"/>
      <c r="D8" s="7"/>
      <c r="E8" s="7"/>
    </row>
    <row r="9" spans="1:22" ht="14.25" hidden="1">
      <c r="A9" s="7"/>
      <c r="B9" s="7"/>
      <c r="C9" s="7"/>
      <c r="D9" s="7"/>
      <c r="E9" s="7"/>
      <c r="F9" s="2">
        <v>6</v>
      </c>
      <c r="G9" s="2">
        <v>7</v>
      </c>
      <c r="H9" s="2">
        <v>8</v>
      </c>
      <c r="I9" s="2">
        <v>9</v>
      </c>
      <c r="J9" s="2">
        <v>10</v>
      </c>
      <c r="K9" s="2">
        <v>11</v>
      </c>
      <c r="L9" s="2">
        <v>12</v>
      </c>
      <c r="M9" s="2">
        <v>13</v>
      </c>
      <c r="N9" s="2">
        <v>14</v>
      </c>
      <c r="O9" s="2">
        <v>15</v>
      </c>
      <c r="P9" s="2">
        <v>16</v>
      </c>
      <c r="Q9" s="2">
        <v>17</v>
      </c>
      <c r="R9" s="2">
        <v>18</v>
      </c>
      <c r="S9" s="2">
        <v>19</v>
      </c>
      <c r="T9" s="2">
        <v>20</v>
      </c>
      <c r="U9" s="2">
        <v>21</v>
      </c>
      <c r="V9" s="2">
        <v>22</v>
      </c>
    </row>
    <row r="10" spans="1:27" ht="43.5" thickBot="1">
      <c r="A10" s="20"/>
      <c r="B10" s="20"/>
      <c r="C10" s="21"/>
      <c r="D10" s="21"/>
      <c r="E10" s="21"/>
      <c r="F10" s="25" t="s">
        <v>96</v>
      </c>
      <c r="G10" s="26" t="s">
        <v>129</v>
      </c>
      <c r="H10" s="26" t="s">
        <v>130</v>
      </c>
      <c r="I10" s="26" t="s">
        <v>131</v>
      </c>
      <c r="J10" s="26" t="s">
        <v>132</v>
      </c>
      <c r="K10" s="27" t="s">
        <v>133</v>
      </c>
      <c r="L10" s="26" t="s">
        <v>174</v>
      </c>
      <c r="M10" s="89" t="s">
        <v>184</v>
      </c>
      <c r="N10" s="86" t="s">
        <v>187</v>
      </c>
      <c r="O10" s="87" t="s">
        <v>188</v>
      </c>
      <c r="P10" s="20"/>
      <c r="Q10" s="22"/>
      <c r="R10" s="20"/>
      <c r="S10" s="20"/>
      <c r="T10" s="20"/>
      <c r="U10" s="20"/>
      <c r="V10" s="20"/>
      <c r="W10" s="20"/>
      <c r="X10" s="20"/>
      <c r="Y10" s="20"/>
      <c r="Z10" s="20"/>
      <c r="AA10" s="23"/>
    </row>
    <row r="11" spans="1:27" ht="14.25">
      <c r="A11" s="23"/>
      <c r="B11" s="23"/>
      <c r="C11" s="13" t="s">
        <v>136</v>
      </c>
      <c r="D11" s="83">
        <f>Test!B11</f>
        <v>-25.57100000000004</v>
      </c>
      <c r="E11" s="14" t="s">
        <v>40</v>
      </c>
      <c r="F11" s="24">
        <v>1</v>
      </c>
      <c r="G11" s="30">
        <v>26.958430220490946</v>
      </c>
      <c r="H11" s="30">
        <v>30.755549970326346</v>
      </c>
      <c r="I11" s="30">
        <v>-72.15388888888879</v>
      </c>
      <c r="J11" s="30">
        <v>-29.1</v>
      </c>
      <c r="K11" s="31">
        <v>33.629</v>
      </c>
      <c r="L11" s="30">
        <v>0</v>
      </c>
      <c r="M11" s="90"/>
      <c r="N11" s="88"/>
      <c r="O11" s="91"/>
      <c r="P11" s="23"/>
      <c r="Q11" s="23"/>
      <c r="R11" s="23"/>
      <c r="S11" s="23"/>
      <c r="T11" s="23"/>
      <c r="U11" s="23"/>
      <c r="V11" s="23"/>
      <c r="W11" s="23"/>
      <c r="X11" s="23"/>
      <c r="Y11" s="23"/>
      <c r="Z11" s="23"/>
      <c r="AA11" s="23"/>
    </row>
    <row r="12" spans="1:27" ht="14.25">
      <c r="A12" s="23"/>
      <c r="B12" s="23"/>
      <c r="C12" s="15" t="s">
        <v>137</v>
      </c>
      <c r="D12" s="81">
        <f>Test!B12</f>
        <v>35.429</v>
      </c>
      <c r="E12" s="17" t="s">
        <v>40</v>
      </c>
      <c r="F12" s="24">
        <v>2</v>
      </c>
      <c r="G12" s="30">
        <v>26.99769876664134</v>
      </c>
      <c r="H12" s="30">
        <v>30.72069914552412</v>
      </c>
      <c r="I12" s="30">
        <v>-69.11277777777752</v>
      </c>
      <c r="J12" s="30">
        <v>-28.4</v>
      </c>
      <c r="K12" s="31">
        <v>32.928999999999995</v>
      </c>
      <c r="L12" s="30">
        <v>0</v>
      </c>
      <c r="M12" s="92">
        <v>26.978064493566144</v>
      </c>
      <c r="N12" s="24">
        <v>9.44422478231064</v>
      </c>
      <c r="O12" s="17">
        <v>-9.44422478231064</v>
      </c>
      <c r="P12" s="23"/>
      <c r="Q12" s="23"/>
      <c r="R12" s="23"/>
      <c r="S12" s="23"/>
      <c r="T12" s="23"/>
      <c r="U12" s="23"/>
      <c r="V12" s="23"/>
      <c r="W12" s="23"/>
      <c r="X12" s="23"/>
      <c r="Y12" s="23"/>
      <c r="Z12" s="23"/>
      <c r="AA12" s="23"/>
    </row>
    <row r="13" spans="1:27" ht="14.25">
      <c r="A13" s="23"/>
      <c r="B13" s="23"/>
      <c r="C13" s="15" t="s">
        <v>115</v>
      </c>
      <c r="D13" s="81">
        <f>Test!B13</f>
        <v>85.0000000000001</v>
      </c>
      <c r="E13" s="17" t="s">
        <v>40</v>
      </c>
      <c r="F13" s="24">
        <v>3</v>
      </c>
      <c r="G13" s="30">
        <v>27.03696731279173</v>
      </c>
      <c r="H13" s="30">
        <v>30.684605139533115</v>
      </c>
      <c r="I13" s="30">
        <v>-66.33999999999962</v>
      </c>
      <c r="J13" s="30">
        <v>-27.7</v>
      </c>
      <c r="K13" s="31">
        <v>32.129</v>
      </c>
      <c r="L13" s="30">
        <v>0</v>
      </c>
      <c r="M13" s="92">
        <v>27.017333039716533</v>
      </c>
      <c r="N13" s="24">
        <v>9.288432784052393</v>
      </c>
      <c r="O13" s="17">
        <v>-10.61535175320271</v>
      </c>
      <c r="P13" s="23"/>
      <c r="Q13" s="23"/>
      <c r="R13" s="23"/>
      <c r="S13" s="23"/>
      <c r="T13" s="23"/>
      <c r="U13" s="23"/>
      <c r="V13" s="23"/>
      <c r="W13" s="23"/>
      <c r="X13" s="23"/>
      <c r="Y13" s="23"/>
      <c r="Z13" s="23"/>
      <c r="AA13" s="23"/>
    </row>
    <row r="14" spans="1:27" ht="14.25">
      <c r="A14" s="23"/>
      <c r="B14" s="23"/>
      <c r="C14" s="15" t="s">
        <v>116</v>
      </c>
      <c r="D14" s="81">
        <f>Test!B14</f>
        <v>-76.00000000000009</v>
      </c>
      <c r="E14" s="17" t="s">
        <v>40</v>
      </c>
      <c r="F14" s="24">
        <v>4</v>
      </c>
      <c r="G14" s="30">
        <v>27.076235858942123</v>
      </c>
      <c r="H14" s="30">
        <v>30.64852372331783</v>
      </c>
      <c r="I14" s="30">
        <v>-63.83555555555505</v>
      </c>
      <c r="J14" s="30">
        <v>-27</v>
      </c>
      <c r="K14" s="31">
        <v>31.428999999999995</v>
      </c>
      <c r="L14" s="30">
        <v>0</v>
      </c>
      <c r="M14" s="92">
        <v>27.05660158586693</v>
      </c>
      <c r="N14" s="24">
        <v>9.289984732876931</v>
      </c>
      <c r="O14" s="17">
        <v>-9.28998473287698</v>
      </c>
      <c r="P14" s="23"/>
      <c r="Q14" s="23"/>
      <c r="R14" s="23"/>
      <c r="S14" s="23"/>
      <c r="T14" s="23"/>
      <c r="U14" s="23"/>
      <c r="V14" s="23"/>
      <c r="W14" s="23"/>
      <c r="X14" s="23"/>
      <c r="Y14" s="23"/>
      <c r="Z14" s="23"/>
      <c r="AA14" s="23"/>
    </row>
    <row r="15" spans="1:27" ht="14.25">
      <c r="A15" s="23"/>
      <c r="B15" s="23"/>
      <c r="C15" s="15" t="s">
        <v>134</v>
      </c>
      <c r="D15" s="81">
        <f>Test!B15</f>
        <v>30.84601628937969</v>
      </c>
      <c r="E15" s="17" t="s">
        <v>39</v>
      </c>
      <c r="F15" s="24">
        <v>5</v>
      </c>
      <c r="G15" s="30">
        <v>27.115504405092516</v>
      </c>
      <c r="H15" s="30">
        <v>30.61356495899645</v>
      </c>
      <c r="I15" s="30">
        <v>-61.599444444443826</v>
      </c>
      <c r="J15" s="30">
        <v>-26.3</v>
      </c>
      <c r="K15" s="31">
        <v>30.728999999999992</v>
      </c>
      <c r="L15" s="30">
        <v>0</v>
      </c>
      <c r="M15" s="92">
        <v>27.095870132017318</v>
      </c>
      <c r="N15" s="24">
        <v>9.430491224199638</v>
      </c>
      <c r="O15" s="17">
        <v>-9.430491224199686</v>
      </c>
      <c r="P15" s="23"/>
      <c r="Q15" s="23"/>
      <c r="R15" s="23"/>
      <c r="S15" s="23"/>
      <c r="T15" s="23"/>
      <c r="U15" s="23"/>
      <c r="V15" s="23"/>
      <c r="W15" s="23"/>
      <c r="X15" s="23"/>
      <c r="Y15" s="23"/>
      <c r="Z15" s="23"/>
      <c r="AA15" s="23"/>
    </row>
    <row r="16" spans="1:27" ht="14.25">
      <c r="A16" s="23"/>
      <c r="B16" s="23"/>
      <c r="C16" s="15" t="s">
        <v>119</v>
      </c>
      <c r="D16" s="81">
        <f>Test!B16</f>
        <v>26.862078027851176</v>
      </c>
      <c r="E16" s="17" t="s">
        <v>39</v>
      </c>
      <c r="F16" s="24">
        <v>6</v>
      </c>
      <c r="G16" s="30">
        <v>27.154772951242908</v>
      </c>
      <c r="H16" s="30">
        <v>30.577612636506647</v>
      </c>
      <c r="I16" s="30">
        <v>-59.45277777777706</v>
      </c>
      <c r="J16" s="30">
        <v>-25.6</v>
      </c>
      <c r="K16" s="31">
        <v>30.028999999999993</v>
      </c>
      <c r="L16" s="30">
        <v>0</v>
      </c>
      <c r="M16" s="92">
        <v>27.135138678167714</v>
      </c>
      <c r="N16" s="24">
        <v>9.30592816400892</v>
      </c>
      <c r="O16" s="17">
        <v>-9.30592816400892</v>
      </c>
      <c r="P16" s="23"/>
      <c r="Q16" s="23"/>
      <c r="R16" s="23"/>
      <c r="S16" s="23"/>
      <c r="T16" s="23"/>
      <c r="U16" s="23"/>
      <c r="V16" s="23"/>
      <c r="W16" s="23"/>
      <c r="X16" s="23"/>
      <c r="Y16" s="23"/>
      <c r="Z16" s="23"/>
      <c r="AA16" s="23"/>
    </row>
    <row r="17" spans="1:27" ht="14.25">
      <c r="A17" s="23"/>
      <c r="B17" s="23"/>
      <c r="C17" s="15" t="s">
        <v>135</v>
      </c>
      <c r="D17" s="81">
        <f>Test!B17</f>
        <v>26.919161674340554</v>
      </c>
      <c r="E17" s="17" t="s">
        <v>39</v>
      </c>
      <c r="F17" s="24">
        <v>7</v>
      </c>
      <c r="G17" s="30">
        <v>27.1940414973933</v>
      </c>
      <c r="H17" s="30">
        <v>30.540999267568562</v>
      </c>
      <c r="I17" s="30">
        <v>-57.395555555554736</v>
      </c>
      <c r="J17" s="30">
        <v>-25</v>
      </c>
      <c r="K17" s="31">
        <v>29.42899999999999</v>
      </c>
      <c r="L17" s="30">
        <v>0</v>
      </c>
      <c r="M17" s="92">
        <v>27.174407224318102</v>
      </c>
      <c r="N17" s="24">
        <v>7.907022368905857</v>
      </c>
      <c r="O17" s="17">
        <v>-7.907022368905857</v>
      </c>
      <c r="P17" s="23"/>
      <c r="Q17" s="23"/>
      <c r="R17" s="23"/>
      <c r="S17" s="23"/>
      <c r="T17" s="23"/>
      <c r="U17" s="23"/>
      <c r="V17" s="23"/>
      <c r="W17" s="23"/>
      <c r="X17" s="23"/>
      <c r="Y17" s="23"/>
      <c r="Z17" s="23"/>
      <c r="AA17" s="23"/>
    </row>
    <row r="18" spans="1:27" ht="14.25">
      <c r="A18" s="23"/>
      <c r="B18" s="23"/>
      <c r="C18" s="15" t="s">
        <v>120</v>
      </c>
      <c r="D18" s="81">
        <f>Test!B18</f>
        <v>30.792408824462537</v>
      </c>
      <c r="E18" s="17" t="s">
        <v>39</v>
      </c>
      <c r="F18" s="24">
        <v>8</v>
      </c>
      <c r="G18" s="30">
        <v>27.233310043543693</v>
      </c>
      <c r="H18" s="30">
        <v>30.505758270181392</v>
      </c>
      <c r="I18" s="30">
        <v>-55.51722222222144</v>
      </c>
      <c r="J18" s="30">
        <v>-24.3</v>
      </c>
      <c r="K18" s="31">
        <v>28.728999999999992</v>
      </c>
      <c r="L18" s="30">
        <v>0</v>
      </c>
      <c r="M18" s="92">
        <v>27.213675770468498</v>
      </c>
      <c r="N18" s="24">
        <v>9.394769673325253</v>
      </c>
      <c r="O18" s="17">
        <v>-9.394769673325253</v>
      </c>
      <c r="P18" s="23"/>
      <c r="Q18" s="23"/>
      <c r="R18" s="23"/>
      <c r="S18" s="23"/>
      <c r="T18" s="23"/>
      <c r="U18" s="23"/>
      <c r="V18" s="23"/>
      <c r="W18" s="23"/>
      <c r="X18" s="23"/>
      <c r="Y18" s="23"/>
      <c r="Z18" s="23"/>
      <c r="AA18" s="23"/>
    </row>
    <row r="19" spans="1:27" ht="14.25">
      <c r="A19" s="23"/>
      <c r="B19" s="23"/>
      <c r="C19" s="47" t="s">
        <v>31</v>
      </c>
      <c r="D19" s="82">
        <f>Inputs!K91</f>
        <v>5.841093860554401</v>
      </c>
      <c r="E19" s="17" t="s">
        <v>39</v>
      </c>
      <c r="F19" s="24">
        <v>9</v>
      </c>
      <c r="G19" s="30">
        <v>27.272578589694085</v>
      </c>
      <c r="H19" s="30">
        <v>30.470618013363282</v>
      </c>
      <c r="I19" s="30">
        <v>-53.72833333333259</v>
      </c>
      <c r="J19" s="30">
        <v>-23.7</v>
      </c>
      <c r="K19" s="31">
        <v>28.12899999999999</v>
      </c>
      <c r="L19" s="30">
        <v>0</v>
      </c>
      <c r="M19" s="92">
        <v>27.252944316618887</v>
      </c>
      <c r="N19" s="24">
        <v>8.063562052651006</v>
      </c>
      <c r="O19" s="17">
        <v>-8.063562052651006</v>
      </c>
      <c r="P19" s="23"/>
      <c r="Q19" s="23"/>
      <c r="R19" s="23"/>
      <c r="S19" s="23"/>
      <c r="T19" s="23"/>
      <c r="U19" s="23"/>
      <c r="V19" s="23"/>
      <c r="W19" s="23"/>
      <c r="X19" s="23"/>
      <c r="Y19" s="23"/>
      <c r="Z19" s="23"/>
      <c r="AA19" s="23"/>
    </row>
    <row r="20" spans="1:27" ht="15" thickBot="1">
      <c r="A20" s="23"/>
      <c r="B20" s="23"/>
      <c r="C20" s="48" t="s">
        <v>32</v>
      </c>
      <c r="D20" s="84">
        <f>Inputs!K92</f>
        <v>17.21420762331632</v>
      </c>
      <c r="E20" s="19" t="s">
        <v>39</v>
      </c>
      <c r="F20" s="24">
        <v>10</v>
      </c>
      <c r="G20" s="30">
        <v>27.311847135844477</v>
      </c>
      <c r="H20" s="30">
        <v>30.433968281759693</v>
      </c>
      <c r="I20" s="30">
        <v>-51.939444444443744</v>
      </c>
      <c r="J20" s="30">
        <v>-23.1</v>
      </c>
      <c r="K20" s="31">
        <v>27.52899999999999</v>
      </c>
      <c r="L20" s="30">
        <v>0</v>
      </c>
      <c r="M20" s="92">
        <v>27.292212862769283</v>
      </c>
      <c r="N20" s="24">
        <v>7.9032351332355235</v>
      </c>
      <c r="O20" s="17">
        <v>-7.90323513323557</v>
      </c>
      <c r="P20" s="23"/>
      <c r="Q20" s="23"/>
      <c r="R20" s="23"/>
      <c r="S20" s="23"/>
      <c r="T20" s="23"/>
      <c r="U20" s="23"/>
      <c r="V20" s="23"/>
      <c r="W20" s="23"/>
      <c r="X20" s="23"/>
      <c r="Y20" s="23"/>
      <c r="Z20" s="23"/>
      <c r="AA20" s="23"/>
    </row>
    <row r="21" spans="1:27" ht="14.25">
      <c r="A21" s="23"/>
      <c r="B21" s="23"/>
      <c r="C21" s="15" t="s">
        <v>172</v>
      </c>
      <c r="D21" s="16">
        <f>Test!B26</f>
        <v>0</v>
      </c>
      <c r="E21" s="17" t="s">
        <v>40</v>
      </c>
      <c r="F21" s="28">
        <v>11</v>
      </c>
      <c r="G21" s="30">
        <v>27.35111568199487</v>
      </c>
      <c r="H21" s="30">
        <v>30.39778049904328</v>
      </c>
      <c r="I21" s="30">
        <v>-50.239999999999334</v>
      </c>
      <c r="J21" s="30">
        <v>-22.4</v>
      </c>
      <c r="K21" s="31">
        <v>26.828999999999986</v>
      </c>
      <c r="L21" s="30">
        <v>0</v>
      </c>
      <c r="M21" s="92">
        <v>27.33148140891967</v>
      </c>
      <c r="N21" s="24">
        <v>9.276889169040054</v>
      </c>
      <c r="O21" s="17">
        <v>-9.276889169040054</v>
      </c>
      <c r="P21" s="23"/>
      <c r="Q21" s="23"/>
      <c r="R21" s="23"/>
      <c r="S21" s="23"/>
      <c r="T21" s="23"/>
      <c r="U21" s="23"/>
      <c r="V21" s="23"/>
      <c r="W21" s="23"/>
      <c r="X21" s="23"/>
      <c r="Y21" s="23"/>
      <c r="Z21" s="23"/>
      <c r="AA21" s="23"/>
    </row>
    <row r="22" spans="1:27" ht="15" thickBot="1">
      <c r="A22" s="23"/>
      <c r="B22" s="23"/>
      <c r="C22" s="18" t="s">
        <v>173</v>
      </c>
      <c r="D22" s="74">
        <f>-1*D21</f>
        <v>0</v>
      </c>
      <c r="E22" s="19" t="s">
        <v>40</v>
      </c>
      <c r="F22" s="28">
        <v>12</v>
      </c>
      <c r="G22" s="30">
        <v>27.390384228145262</v>
      </c>
      <c r="H22" s="30">
        <v>30.36229051002268</v>
      </c>
      <c r="I22" s="30">
        <v>-48.62999999999937</v>
      </c>
      <c r="J22" s="30">
        <v>-21.8</v>
      </c>
      <c r="K22" s="31">
        <v>26.22899999999999</v>
      </c>
      <c r="L22" s="30">
        <v>0</v>
      </c>
      <c r="M22" s="92">
        <v>27.370749955070067</v>
      </c>
      <c r="N22" s="24">
        <v>8.025839439305015</v>
      </c>
      <c r="O22" s="17">
        <v>-8.025839439305015</v>
      </c>
      <c r="P22" s="23"/>
      <c r="Q22" s="23"/>
      <c r="R22" s="23"/>
      <c r="S22" s="23"/>
      <c r="T22" s="23"/>
      <c r="U22" s="23"/>
      <c r="V22" s="23"/>
      <c r="W22" s="23"/>
      <c r="X22" s="23"/>
      <c r="Y22" s="23"/>
      <c r="Z22" s="23"/>
      <c r="AA22" s="23"/>
    </row>
    <row r="23" spans="1:27" ht="14.25">
      <c r="A23" s="23"/>
      <c r="B23" s="23"/>
      <c r="C23" s="23"/>
      <c r="D23" s="23"/>
      <c r="E23" s="23"/>
      <c r="F23" s="28">
        <v>13</v>
      </c>
      <c r="G23" s="30">
        <v>27.429652774295654</v>
      </c>
      <c r="H23" s="30">
        <v>30.325650696069832</v>
      </c>
      <c r="I23" s="30">
        <v>-47.01999999999941</v>
      </c>
      <c r="J23" s="30">
        <v>-21.2</v>
      </c>
      <c r="K23" s="31">
        <v>25.628999999999987</v>
      </c>
      <c r="L23" s="30">
        <v>0</v>
      </c>
      <c r="M23" s="92">
        <v>27.410018501220456</v>
      </c>
      <c r="N23" s="24">
        <v>7.904267714174733</v>
      </c>
      <c r="O23" s="17">
        <v>-7.904267714174733</v>
      </c>
      <c r="P23" s="23"/>
      <c r="Q23" s="23"/>
      <c r="R23" s="23"/>
      <c r="S23" s="23"/>
      <c r="T23" s="23"/>
      <c r="U23" s="23"/>
      <c r="V23" s="23"/>
      <c r="W23" s="23"/>
      <c r="X23" s="23"/>
      <c r="Y23" s="23"/>
      <c r="Z23" s="23"/>
      <c r="AA23" s="23"/>
    </row>
    <row r="24" spans="1:27" ht="14.25">
      <c r="A24" s="23"/>
      <c r="B24" s="23"/>
      <c r="C24" s="23"/>
      <c r="D24" s="23"/>
      <c r="E24" s="23"/>
      <c r="F24" s="28">
        <v>14</v>
      </c>
      <c r="G24" s="30">
        <v>27.468921320446047</v>
      </c>
      <c r="H24" s="30">
        <v>30.290012997269365</v>
      </c>
      <c r="I24" s="30">
        <v>-45.49944444444389</v>
      </c>
      <c r="J24" s="30">
        <v>-20.6</v>
      </c>
      <c r="K24" s="31">
        <v>25.028999999999986</v>
      </c>
      <c r="L24" s="30">
        <v>0</v>
      </c>
      <c r="M24" s="92">
        <v>27.449287047370852</v>
      </c>
      <c r="N24" s="24">
        <v>8.010013055568468</v>
      </c>
      <c r="O24" s="17">
        <v>-8.010013055568516</v>
      </c>
      <c r="P24" s="23"/>
      <c r="Q24" s="23"/>
      <c r="R24" s="23"/>
      <c r="S24" s="23"/>
      <c r="T24" s="23"/>
      <c r="U24" s="23"/>
      <c r="V24" s="23"/>
      <c r="W24" s="23"/>
      <c r="X24" s="23"/>
      <c r="Y24" s="23"/>
      <c r="Z24" s="23"/>
      <c r="AA24" s="23"/>
    </row>
    <row r="25" spans="1:27" ht="14.25">
      <c r="A25" s="23"/>
      <c r="B25" s="23"/>
      <c r="C25" s="23"/>
      <c r="D25" s="23"/>
      <c r="E25" s="23"/>
      <c r="F25" s="28">
        <v>15</v>
      </c>
      <c r="G25" s="30">
        <v>27.50818986659644</v>
      </c>
      <c r="H25" s="30">
        <v>30.253393408083348</v>
      </c>
      <c r="I25" s="30">
        <v>-43.97888888888837</v>
      </c>
      <c r="J25" s="30">
        <v>-20</v>
      </c>
      <c r="K25" s="31">
        <v>24.428999999999984</v>
      </c>
      <c r="L25" s="30">
        <v>0</v>
      </c>
      <c r="M25" s="92">
        <v>27.48855559352124</v>
      </c>
      <c r="N25" s="24">
        <v>7.906374261802867</v>
      </c>
      <c r="O25" s="17">
        <v>-7.906374261802867</v>
      </c>
      <c r="P25" s="23"/>
      <c r="Q25" s="23"/>
      <c r="R25" s="23"/>
      <c r="S25" s="23"/>
      <c r="T25" s="23"/>
      <c r="U25" s="23"/>
      <c r="V25" s="23"/>
      <c r="W25" s="23"/>
      <c r="X25" s="23"/>
      <c r="Y25" s="23"/>
      <c r="Z25" s="23"/>
      <c r="AA25" s="23"/>
    </row>
    <row r="26" spans="1:27" ht="14.25">
      <c r="A26" s="23"/>
      <c r="B26" s="23"/>
      <c r="C26" s="23"/>
      <c r="D26" s="23"/>
      <c r="E26" s="23"/>
      <c r="F26" s="28">
        <v>16</v>
      </c>
      <c r="G26" s="30">
        <v>27.54745841274683</v>
      </c>
      <c r="H26" s="30">
        <v>30.218050896546067</v>
      </c>
      <c r="I26" s="30">
        <v>-42.54777777777729</v>
      </c>
      <c r="J26" s="30">
        <v>-19.5</v>
      </c>
      <c r="K26" s="31">
        <v>23.928999999999984</v>
      </c>
      <c r="L26" s="30">
        <v>0</v>
      </c>
      <c r="M26" s="92">
        <v>27.527824139671637</v>
      </c>
      <c r="N26" s="24">
        <v>6.701419541497968</v>
      </c>
      <c r="O26" s="17">
        <v>-6.701419541497968</v>
      </c>
      <c r="P26" s="23"/>
      <c r="Q26" s="23"/>
      <c r="R26" s="23"/>
      <c r="S26" s="23"/>
      <c r="T26" s="23"/>
      <c r="U26" s="23"/>
      <c r="V26" s="23"/>
      <c r="W26" s="23"/>
      <c r="X26" s="23"/>
      <c r="Y26" s="23"/>
      <c r="Z26" s="23"/>
      <c r="AA26" s="23"/>
    </row>
    <row r="27" spans="1:27" ht="14.25">
      <c r="A27" s="23"/>
      <c r="B27" s="23"/>
      <c r="C27" s="23"/>
      <c r="D27" s="23"/>
      <c r="E27" s="23"/>
      <c r="F27" s="28">
        <v>17</v>
      </c>
      <c r="G27" s="30">
        <v>27.586726958897223</v>
      </c>
      <c r="H27" s="30">
        <v>30.181877438761823</v>
      </c>
      <c r="I27" s="30">
        <v>-41.11666666666621</v>
      </c>
      <c r="J27" s="30">
        <v>-18.9</v>
      </c>
      <c r="K27" s="31">
        <v>23.328999999999983</v>
      </c>
      <c r="L27" s="30">
        <v>0</v>
      </c>
      <c r="M27" s="92">
        <v>27.567092685822026</v>
      </c>
      <c r="N27" s="24">
        <v>7.953129141689377</v>
      </c>
      <c r="O27" s="17">
        <v>-7.953129141689377</v>
      </c>
      <c r="P27" s="23"/>
      <c r="Q27" s="23"/>
      <c r="R27" s="23"/>
      <c r="S27" s="23"/>
      <c r="T27" s="23"/>
      <c r="U27" s="23"/>
      <c r="V27" s="23"/>
      <c r="W27" s="23"/>
      <c r="X27" s="23"/>
      <c r="Y27" s="23"/>
      <c r="Z27" s="23"/>
      <c r="AA27" s="23"/>
    </row>
    <row r="28" spans="1:27" ht="14.25">
      <c r="A28" s="23"/>
      <c r="B28" s="23"/>
      <c r="C28" s="23"/>
      <c r="D28" s="23"/>
      <c r="E28" s="23"/>
      <c r="F28" s="28">
        <v>18</v>
      </c>
      <c r="G28" s="30">
        <v>27.625995505047616</v>
      </c>
      <c r="H28" s="30">
        <v>30.144892653457397</v>
      </c>
      <c r="I28" s="30">
        <v>-39.68555555555513</v>
      </c>
      <c r="J28" s="30">
        <v>-18.3</v>
      </c>
      <c r="K28" s="31">
        <v>22.72899999999998</v>
      </c>
      <c r="L28" s="30">
        <v>0</v>
      </c>
      <c r="M28" s="92">
        <v>27.60636123197242</v>
      </c>
      <c r="N28" s="24">
        <v>7.868508674345698</v>
      </c>
      <c r="O28" s="17">
        <v>-7.868508674345745</v>
      </c>
      <c r="P28" s="23"/>
      <c r="Q28" s="23"/>
      <c r="R28" s="23"/>
      <c r="S28" s="23"/>
      <c r="T28" s="23"/>
      <c r="U28" s="23"/>
      <c r="V28" s="23"/>
      <c r="W28" s="23"/>
      <c r="X28" s="23"/>
      <c r="Y28" s="23"/>
      <c r="Z28" s="23"/>
      <c r="AA28" s="23"/>
    </row>
    <row r="29" spans="1:27" ht="14.25">
      <c r="A29" s="23"/>
      <c r="B29" s="23"/>
      <c r="C29" s="23"/>
      <c r="D29" s="23"/>
      <c r="E29" s="23"/>
      <c r="F29" s="28">
        <v>19</v>
      </c>
      <c r="G29" s="30">
        <v>27.665264051198008</v>
      </c>
      <c r="H29" s="30">
        <v>30.109500459616577</v>
      </c>
      <c r="I29" s="30">
        <v>-38.34388888888849</v>
      </c>
      <c r="J29" s="30">
        <v>-17.7</v>
      </c>
      <c r="K29" s="31">
        <v>22.12899999999998</v>
      </c>
      <c r="L29" s="30">
        <v>0</v>
      </c>
      <c r="M29" s="92">
        <v>27.64562977812281</v>
      </c>
      <c r="N29" s="24">
        <v>8.036352172113718</v>
      </c>
      <c r="O29" s="17">
        <v>-8.036352172113718</v>
      </c>
      <c r="P29" s="23"/>
      <c r="Q29" s="23"/>
      <c r="R29" s="23"/>
      <c r="S29" s="23"/>
      <c r="T29" s="23"/>
      <c r="U29" s="23"/>
      <c r="V29" s="23"/>
      <c r="W29" s="23"/>
      <c r="X29" s="23"/>
      <c r="Y29" s="23"/>
      <c r="Z29" s="23"/>
      <c r="AA29" s="23"/>
    </row>
    <row r="30" spans="1:27" ht="14.25">
      <c r="A30" s="23"/>
      <c r="B30" s="23"/>
      <c r="C30" s="23"/>
      <c r="D30" s="23"/>
      <c r="E30" s="23"/>
      <c r="F30" s="28">
        <v>20</v>
      </c>
      <c r="G30" s="30">
        <v>27.7045325973484</v>
      </c>
      <c r="H30" s="30">
        <v>30.073429858301964</v>
      </c>
      <c r="I30" s="30">
        <v>-37.00222222222186</v>
      </c>
      <c r="J30" s="30">
        <v>-17.1</v>
      </c>
      <c r="K30" s="31">
        <v>21.52899999999998</v>
      </c>
      <c r="L30" s="30">
        <v>0</v>
      </c>
      <c r="M30" s="92">
        <v>27.684898324273206</v>
      </c>
      <c r="N30" s="24">
        <v>7.963987119428136</v>
      </c>
      <c r="O30" s="17">
        <v>-7.963987119428183</v>
      </c>
      <c r="P30" s="23"/>
      <c r="Q30" s="23"/>
      <c r="R30" s="23"/>
      <c r="S30" s="23"/>
      <c r="T30" s="23"/>
      <c r="U30" s="23"/>
      <c r="V30" s="23"/>
      <c r="W30" s="23"/>
      <c r="X30" s="23"/>
      <c r="Y30" s="23"/>
      <c r="Z30" s="23"/>
      <c r="AA30" s="23"/>
    </row>
    <row r="31" spans="1:27" ht="14.25">
      <c r="A31" s="23"/>
      <c r="B31" s="23"/>
      <c r="C31" s="23"/>
      <c r="D31" s="23"/>
      <c r="E31" s="23"/>
      <c r="F31" s="28">
        <v>21</v>
      </c>
      <c r="G31" s="30">
        <v>27.743801143498793</v>
      </c>
      <c r="H31" s="30">
        <v>30.03669822100143</v>
      </c>
      <c r="I31" s="30">
        <v>-35.66055555555522</v>
      </c>
      <c r="J31" s="30">
        <v>-16.6</v>
      </c>
      <c r="K31" s="31">
        <v>21.02899999999998</v>
      </c>
      <c r="L31" s="30">
        <v>0</v>
      </c>
      <c r="M31" s="92">
        <v>27.724166870423595</v>
      </c>
      <c r="N31" s="24">
        <v>6.578931488012183</v>
      </c>
      <c r="O31" s="17">
        <v>-6.578931488012183</v>
      </c>
      <c r="P31" s="23"/>
      <c r="Q31" s="23"/>
      <c r="R31" s="23"/>
      <c r="S31" s="23"/>
      <c r="T31" s="23"/>
      <c r="U31" s="23"/>
      <c r="V31" s="23"/>
      <c r="W31" s="23"/>
      <c r="X31" s="23"/>
      <c r="Y31" s="23"/>
      <c r="Z31" s="23"/>
      <c r="AA31" s="23"/>
    </row>
    <row r="32" spans="1:27" ht="14.25">
      <c r="A32" s="23"/>
      <c r="B32" s="23"/>
      <c r="C32" s="23"/>
      <c r="D32" s="23"/>
      <c r="E32" s="23"/>
      <c r="F32" s="28">
        <v>22</v>
      </c>
      <c r="G32" s="30">
        <v>27.783069689649185</v>
      </c>
      <c r="H32" s="30">
        <v>29.999323298912316</v>
      </c>
      <c r="I32" s="30">
        <v>-34.31888888888859</v>
      </c>
      <c r="J32" s="30">
        <v>-16</v>
      </c>
      <c r="K32" s="31">
        <v>20.428999999999977</v>
      </c>
      <c r="L32" s="30">
        <v>0</v>
      </c>
      <c r="M32" s="92">
        <v>27.76343541657399</v>
      </c>
      <c r="N32" s="24">
        <v>7.828455754703522</v>
      </c>
      <c r="O32" s="17">
        <v>-7.828455754703522</v>
      </c>
      <c r="P32" s="23"/>
      <c r="Q32" s="23"/>
      <c r="R32" s="23"/>
      <c r="S32" s="23"/>
      <c r="T32" s="23"/>
      <c r="U32" s="23"/>
      <c r="V32" s="23"/>
      <c r="W32" s="23"/>
      <c r="X32" s="23"/>
      <c r="Y32" s="23"/>
      <c r="Z32" s="23"/>
      <c r="AA32" s="23"/>
    </row>
    <row r="33" spans="1:27" ht="14.25">
      <c r="A33" s="23"/>
      <c r="B33" s="23"/>
      <c r="C33" s="23"/>
      <c r="D33" s="23"/>
      <c r="E33" s="23"/>
      <c r="F33" s="28">
        <v>23</v>
      </c>
      <c r="G33" s="30">
        <v>27.822338235799577</v>
      </c>
      <c r="H33" s="30">
        <v>29.96132321804954</v>
      </c>
      <c r="I33" s="30">
        <v>-32.977222222221954</v>
      </c>
      <c r="J33" s="30">
        <v>-15.4</v>
      </c>
      <c r="K33" s="31">
        <v>19.82899999999998</v>
      </c>
      <c r="L33" s="30">
        <v>0</v>
      </c>
      <c r="M33" s="92">
        <v>27.80270396272438</v>
      </c>
      <c r="N33" s="24">
        <v>7.765117916457139</v>
      </c>
      <c r="O33" s="17">
        <v>-7.765117916457116</v>
      </c>
      <c r="P33" s="23"/>
      <c r="Q33" s="23"/>
      <c r="R33" s="23"/>
      <c r="S33" s="23"/>
      <c r="T33" s="23"/>
      <c r="U33" s="23"/>
      <c r="V33" s="23"/>
      <c r="W33" s="23"/>
      <c r="X33" s="23"/>
      <c r="Y33" s="23"/>
      <c r="Z33" s="23"/>
      <c r="AA33" s="23"/>
    </row>
    <row r="34" spans="1:27" ht="14.25">
      <c r="A34" s="23"/>
      <c r="B34" s="23"/>
      <c r="C34" s="23"/>
      <c r="D34" s="23"/>
      <c r="E34" s="23"/>
      <c r="F34" s="28">
        <v>24</v>
      </c>
      <c r="G34" s="30">
        <v>27.86160678194997</v>
      </c>
      <c r="H34" s="30">
        <v>29.925308754834926</v>
      </c>
      <c r="I34" s="30">
        <v>-31.724999999999756</v>
      </c>
      <c r="J34" s="30">
        <v>-14.8</v>
      </c>
      <c r="K34" s="31">
        <v>19.228999999999978</v>
      </c>
      <c r="L34" s="30">
        <v>0</v>
      </c>
      <c r="M34" s="92">
        <v>27.841972508874775</v>
      </c>
      <c r="N34" s="24">
        <v>7.969925818067839</v>
      </c>
      <c r="O34" s="17">
        <v>-7.969925818067862</v>
      </c>
      <c r="P34" s="23"/>
      <c r="Q34" s="23"/>
      <c r="R34" s="23"/>
      <c r="S34" s="23"/>
      <c r="T34" s="23"/>
      <c r="U34" s="23"/>
      <c r="V34" s="23"/>
      <c r="W34" s="23"/>
      <c r="X34" s="23"/>
      <c r="Y34" s="23"/>
      <c r="Z34" s="23"/>
      <c r="AA34" s="23"/>
    </row>
    <row r="35" spans="1:27" ht="14.25">
      <c r="A35" s="23"/>
      <c r="B35" s="23"/>
      <c r="C35" s="23"/>
      <c r="D35" s="23"/>
      <c r="E35" s="23"/>
      <c r="F35" s="28">
        <v>25</v>
      </c>
      <c r="G35" s="30">
        <v>27.900875328100362</v>
      </c>
      <c r="H35" s="30">
        <v>29.888781141570885</v>
      </c>
      <c r="I35" s="30">
        <v>-30.472777777777562</v>
      </c>
      <c r="J35" s="30">
        <v>-14.3</v>
      </c>
      <c r="K35" s="31">
        <v>18.728999999999978</v>
      </c>
      <c r="L35" s="30">
        <v>0</v>
      </c>
      <c r="M35" s="92">
        <v>27.881241055025164</v>
      </c>
      <c r="N35" s="24">
        <v>6.596640302922573</v>
      </c>
      <c r="O35" s="17">
        <v>-6.596640302922573</v>
      </c>
      <c r="P35" s="23"/>
      <c r="Q35" s="23"/>
      <c r="R35" s="23"/>
      <c r="S35" s="23"/>
      <c r="T35" s="23"/>
      <c r="U35" s="23"/>
      <c r="V35" s="23"/>
      <c r="W35" s="23"/>
      <c r="X35" s="23"/>
      <c r="Y35" s="23"/>
      <c r="Z35" s="23"/>
      <c r="AA35" s="23"/>
    </row>
    <row r="36" spans="1:27" ht="14.25">
      <c r="A36" s="23"/>
      <c r="B36" s="23"/>
      <c r="C36" s="23"/>
      <c r="D36" s="23"/>
      <c r="E36" s="23"/>
      <c r="F36" s="28">
        <v>26</v>
      </c>
      <c r="G36" s="30">
        <v>27.940143874250754</v>
      </c>
      <c r="H36" s="30">
        <v>29.851755975162416</v>
      </c>
      <c r="I36" s="30">
        <v>-29.220555555555368</v>
      </c>
      <c r="J36" s="30">
        <v>-13.7</v>
      </c>
      <c r="K36" s="31">
        <v>18.128999999999976</v>
      </c>
      <c r="L36" s="30">
        <v>0</v>
      </c>
      <c r="M36" s="92">
        <v>27.92050960117556</v>
      </c>
      <c r="N36" s="24">
        <v>7.86434399213559</v>
      </c>
      <c r="O36" s="17">
        <v>-7.86434399213559</v>
      </c>
      <c r="P36" s="23"/>
      <c r="Q36" s="23"/>
      <c r="R36" s="23"/>
      <c r="S36" s="23"/>
      <c r="T36" s="23"/>
      <c r="U36" s="23"/>
      <c r="V36" s="23"/>
      <c r="W36" s="23"/>
      <c r="X36" s="23"/>
      <c r="Y36" s="23"/>
      <c r="Z36" s="23"/>
      <c r="AA36" s="23"/>
    </row>
    <row r="37" spans="1:27" ht="14.25">
      <c r="A37" s="23"/>
      <c r="B37" s="23"/>
      <c r="C37" s="23"/>
      <c r="D37" s="23"/>
      <c r="E37" s="23"/>
      <c r="F37" s="28">
        <v>27</v>
      </c>
      <c r="G37" s="30">
        <v>27.979412420401147</v>
      </c>
      <c r="H37" s="30">
        <v>29.814249121098076</v>
      </c>
      <c r="I37" s="30">
        <v>-27.96833333333315</v>
      </c>
      <c r="J37" s="30">
        <v>-13.1</v>
      </c>
      <c r="K37" s="31">
        <v>17.528999999999975</v>
      </c>
      <c r="L37" s="30">
        <v>0</v>
      </c>
      <c r="M37" s="92">
        <v>27.95977814732595</v>
      </c>
      <c r="N37" s="24">
        <v>7.815003221368666</v>
      </c>
      <c r="O37" s="17">
        <v>-7.8150032213686895</v>
      </c>
      <c r="P37" s="23"/>
      <c r="Q37" s="23"/>
      <c r="R37" s="23"/>
      <c r="S37" s="23"/>
      <c r="T37" s="23"/>
      <c r="U37" s="23"/>
      <c r="V37" s="23"/>
      <c r="W37" s="23"/>
      <c r="X37" s="23"/>
      <c r="Y37" s="23"/>
      <c r="Z37" s="23"/>
      <c r="AA37" s="23"/>
    </row>
    <row r="38" spans="1:27" ht="14.25">
      <c r="A38" s="23"/>
      <c r="B38" s="23"/>
      <c r="C38" s="23"/>
      <c r="D38" s="23"/>
      <c r="E38" s="23"/>
      <c r="F38" s="28">
        <v>28</v>
      </c>
      <c r="G38" s="30">
        <v>28.01868096655154</v>
      </c>
      <c r="H38" s="30">
        <v>29.776276709251366</v>
      </c>
      <c r="I38" s="30">
        <v>-26.716111111110912</v>
      </c>
      <c r="J38" s="30">
        <v>-12.6</v>
      </c>
      <c r="K38" s="31">
        <v>17.028999999999975</v>
      </c>
      <c r="L38" s="30">
        <v>0</v>
      </c>
      <c r="M38" s="92">
        <v>27.999046693476345</v>
      </c>
      <c r="N38" s="24">
        <v>6.473249594065891</v>
      </c>
      <c r="O38" s="17">
        <v>-6.473249594065891</v>
      </c>
      <c r="P38" s="23"/>
      <c r="Q38" s="23"/>
      <c r="R38" s="23"/>
      <c r="S38" s="23"/>
      <c r="T38" s="23"/>
      <c r="U38" s="23"/>
      <c r="V38" s="23"/>
      <c r="W38" s="23"/>
      <c r="X38" s="23"/>
      <c r="Y38" s="23"/>
      <c r="Z38" s="23"/>
      <c r="AA38" s="23"/>
    </row>
    <row r="39" spans="1:27" ht="14.25">
      <c r="A39" s="23"/>
      <c r="B39" s="23"/>
      <c r="C39" s="23"/>
      <c r="D39" s="23"/>
      <c r="E39" s="23"/>
      <c r="F39" s="28">
        <v>29</v>
      </c>
      <c r="G39" s="30">
        <v>28.05794951270193</v>
      </c>
      <c r="H39" s="30">
        <v>29.740614070529926</v>
      </c>
      <c r="I39" s="30">
        <v>-25.553333333333118</v>
      </c>
      <c r="J39" s="30">
        <v>-12</v>
      </c>
      <c r="K39" s="31">
        <v>16.428999999999974</v>
      </c>
      <c r="L39" s="30">
        <v>0</v>
      </c>
      <c r="M39" s="92">
        <v>28.038315239626733</v>
      </c>
      <c r="N39" s="24">
        <v>8.007347021487499</v>
      </c>
      <c r="O39" s="17">
        <v>-8.007347021487524</v>
      </c>
      <c r="P39" s="23"/>
      <c r="Q39" s="23"/>
      <c r="R39" s="23"/>
      <c r="S39" s="23"/>
      <c r="T39" s="23"/>
      <c r="U39" s="23"/>
      <c r="V39" s="23"/>
      <c r="W39" s="23"/>
      <c r="X39" s="23"/>
      <c r="Y39" s="23"/>
      <c r="Z39" s="23"/>
      <c r="AA39" s="23"/>
    </row>
    <row r="40" spans="1:27" ht="14.25">
      <c r="A40" s="23"/>
      <c r="B40" s="23"/>
      <c r="C40" s="23"/>
      <c r="D40" s="23"/>
      <c r="E40" s="23"/>
      <c r="F40" s="28">
        <v>30</v>
      </c>
      <c r="G40" s="30">
        <v>28.097218058852324</v>
      </c>
      <c r="H40" s="30">
        <v>29.701790305432304</v>
      </c>
      <c r="I40" s="30">
        <v>-24.30111111111088</v>
      </c>
      <c r="J40" s="30">
        <v>-11.5</v>
      </c>
      <c r="K40" s="31">
        <v>15.928999999999972</v>
      </c>
      <c r="L40" s="30">
        <v>0</v>
      </c>
      <c r="M40" s="92">
        <v>28.07758378577713</v>
      </c>
      <c r="N40" s="24">
        <v>6.40267898349233</v>
      </c>
      <c r="O40" s="17">
        <v>-6.402678983492352</v>
      </c>
      <c r="P40" s="23"/>
      <c r="Q40" s="23"/>
      <c r="R40" s="23"/>
      <c r="S40" s="23"/>
      <c r="T40" s="23"/>
      <c r="U40" s="23"/>
      <c r="V40" s="23"/>
      <c r="W40" s="23"/>
      <c r="X40" s="23"/>
      <c r="Y40" s="23"/>
      <c r="Z40" s="23"/>
      <c r="AA40" s="23"/>
    </row>
    <row r="41" spans="1:27" ht="14.25">
      <c r="A41" s="23"/>
      <c r="B41" s="23"/>
      <c r="C41" s="23"/>
      <c r="D41" s="23"/>
      <c r="E41" s="23"/>
      <c r="F41" s="28">
        <v>31</v>
      </c>
      <c r="G41" s="30">
        <v>28.136486605002716</v>
      </c>
      <c r="H41" s="30">
        <v>29.665366059655657</v>
      </c>
      <c r="I41" s="30">
        <v>-23.138333333333087</v>
      </c>
      <c r="J41" s="30">
        <v>-10.9</v>
      </c>
      <c r="K41" s="31">
        <v>15.328999999999972</v>
      </c>
      <c r="L41" s="30">
        <v>0</v>
      </c>
      <c r="M41" s="92">
        <v>28.116852331927518</v>
      </c>
      <c r="N41" s="24">
        <v>7.926778557439666</v>
      </c>
      <c r="O41" s="17">
        <v>-7.926778557439666</v>
      </c>
      <c r="P41" s="23"/>
      <c r="Q41" s="23"/>
      <c r="R41" s="23"/>
      <c r="S41" s="23"/>
      <c r="T41" s="23"/>
      <c r="U41" s="23"/>
      <c r="V41" s="23"/>
      <c r="W41" s="23"/>
      <c r="X41" s="23"/>
      <c r="Y41" s="23"/>
      <c r="Z41" s="23"/>
      <c r="AA41" s="23"/>
    </row>
    <row r="42" spans="1:27" ht="14.25">
      <c r="A42" s="23"/>
      <c r="B42" s="23"/>
      <c r="C42" s="23"/>
      <c r="D42" s="23"/>
      <c r="E42" s="23"/>
      <c r="F42" s="28">
        <v>32</v>
      </c>
      <c r="G42" s="30">
        <v>28.17575515115311</v>
      </c>
      <c r="H42" s="30">
        <v>29.62859609644689</v>
      </c>
      <c r="I42" s="30">
        <v>-21.975555555555296</v>
      </c>
      <c r="J42" s="30">
        <v>-10.4</v>
      </c>
      <c r="K42" s="31">
        <v>14.82899999999997</v>
      </c>
      <c r="L42" s="30">
        <v>0</v>
      </c>
      <c r="M42" s="92">
        <v>28.156120878077914</v>
      </c>
      <c r="N42" s="24">
        <v>6.575615490281575</v>
      </c>
      <c r="O42" s="17">
        <v>-6.575615490281599</v>
      </c>
      <c r="P42" s="23"/>
      <c r="Q42" s="23"/>
      <c r="R42" s="23"/>
      <c r="S42" s="23"/>
      <c r="T42" s="23"/>
      <c r="U42" s="23"/>
      <c r="V42" s="23"/>
      <c r="W42" s="23"/>
      <c r="X42" s="23"/>
      <c r="Y42" s="23"/>
      <c r="Z42" s="23"/>
      <c r="AA42" s="23"/>
    </row>
    <row r="43" spans="1:27" ht="14.25">
      <c r="A43" s="23"/>
      <c r="B43" s="23"/>
      <c r="C43" s="23"/>
      <c r="D43" s="23"/>
      <c r="E43" s="23"/>
      <c r="F43" s="28">
        <v>33</v>
      </c>
      <c r="G43" s="30">
        <v>28.2150236973035</v>
      </c>
      <c r="H43" s="30">
        <v>29.5914942997884</v>
      </c>
      <c r="I43" s="30">
        <v>-20.8127777777775</v>
      </c>
      <c r="J43" s="30">
        <v>-9.799999999999969</v>
      </c>
      <c r="K43" s="31">
        <v>14.22899999999997</v>
      </c>
      <c r="L43" s="30">
        <v>0</v>
      </c>
      <c r="M43" s="92">
        <v>28.195389424228303</v>
      </c>
      <c r="N43" s="24">
        <v>7.856452883831329</v>
      </c>
      <c r="O43" s="17">
        <v>-7.85645288383091</v>
      </c>
      <c r="P43" s="23"/>
      <c r="Q43" s="23"/>
      <c r="R43" s="23"/>
      <c r="S43" s="23"/>
      <c r="T43" s="23"/>
      <c r="U43" s="23"/>
      <c r="V43" s="23"/>
      <c r="W43" s="23"/>
      <c r="X43" s="23"/>
      <c r="Y43" s="23"/>
      <c r="Z43" s="23"/>
      <c r="AA43" s="23"/>
    </row>
    <row r="44" spans="1:27" ht="14.25">
      <c r="A44" s="23"/>
      <c r="B44" s="23"/>
      <c r="C44" s="23"/>
      <c r="D44" s="23"/>
      <c r="E44" s="23"/>
      <c r="F44" s="28">
        <v>34</v>
      </c>
      <c r="G44" s="30">
        <v>28.254292243453893</v>
      </c>
      <c r="H44" s="30">
        <v>29.554074729848377</v>
      </c>
      <c r="I44" s="30">
        <v>-19.64999999999971</v>
      </c>
      <c r="J44" s="30">
        <v>-9.299999999999969</v>
      </c>
      <c r="K44" s="31">
        <v>13.728999999999969</v>
      </c>
      <c r="L44" s="30">
        <v>0</v>
      </c>
      <c r="M44" s="92">
        <v>28.2346579703787</v>
      </c>
      <c r="N44" s="24">
        <v>6.519915020607543</v>
      </c>
      <c r="O44" s="17">
        <v>-6.5199150206075664</v>
      </c>
      <c r="P44" s="23"/>
      <c r="Q44" s="23"/>
      <c r="R44" s="23"/>
      <c r="S44" s="23"/>
      <c r="T44" s="23"/>
      <c r="U44" s="23"/>
      <c r="V44" s="23"/>
      <c r="W44" s="23"/>
      <c r="X44" s="23"/>
      <c r="Y44" s="23"/>
      <c r="Z44" s="23"/>
      <c r="AA44" s="23"/>
    </row>
    <row r="45" spans="1:27" ht="14.25">
      <c r="A45" s="23"/>
      <c r="B45" s="23"/>
      <c r="C45" s="23"/>
      <c r="D45" s="23"/>
      <c r="E45" s="23"/>
      <c r="F45" s="28">
        <v>35</v>
      </c>
      <c r="G45" s="30">
        <v>28.293560789604285</v>
      </c>
      <c r="H45" s="30">
        <v>29.516351619320247</v>
      </c>
      <c r="I45" s="30">
        <v>-18.487222222221916</v>
      </c>
      <c r="J45" s="30">
        <v>-8.699999999999967</v>
      </c>
      <c r="K45" s="31">
        <v>13.128999999999968</v>
      </c>
      <c r="L45" s="30">
        <v>0</v>
      </c>
      <c r="M45" s="92">
        <v>28.273926516529087</v>
      </c>
      <c r="N45" s="24">
        <v>7.7930522070110895</v>
      </c>
      <c r="O45" s="17">
        <v>-7.7930522070110895</v>
      </c>
      <c r="P45" s="23"/>
      <c r="Q45" s="23"/>
      <c r="R45" s="23"/>
      <c r="S45" s="23"/>
      <c r="T45" s="23"/>
      <c r="U45" s="23"/>
      <c r="V45" s="23"/>
      <c r="W45" s="23"/>
      <c r="X45" s="23"/>
      <c r="Y45" s="23"/>
      <c r="Z45" s="23"/>
      <c r="AA45" s="23"/>
    </row>
    <row r="46" spans="1:27" ht="14.25">
      <c r="A46" s="23"/>
      <c r="B46" s="23"/>
      <c r="C46" s="23"/>
      <c r="D46" s="23"/>
      <c r="E46" s="23"/>
      <c r="F46" s="28">
        <v>36</v>
      </c>
      <c r="G46" s="30">
        <v>28.332829335754678</v>
      </c>
      <c r="H46" s="30">
        <v>29.478339369648346</v>
      </c>
      <c r="I46" s="30">
        <v>-17.324444444444126</v>
      </c>
      <c r="J46" s="30">
        <v>-8.099999999999968</v>
      </c>
      <c r="K46" s="31">
        <v>12.528999999999968</v>
      </c>
      <c r="L46" s="30">
        <v>0</v>
      </c>
      <c r="M46" s="92">
        <v>28.313195062679483</v>
      </c>
      <c r="N46" s="24">
        <v>7.7638952034046715</v>
      </c>
      <c r="O46" s="17">
        <v>-7.7638952034046715</v>
      </c>
      <c r="P46" s="23"/>
      <c r="Q46" s="23"/>
      <c r="R46" s="23"/>
      <c r="S46" s="23"/>
      <c r="T46" s="23"/>
      <c r="U46" s="23"/>
      <c r="V46" s="23"/>
      <c r="W46" s="23"/>
      <c r="X46" s="23"/>
      <c r="Y46" s="23"/>
      <c r="Z46" s="23"/>
      <c r="AA46" s="23"/>
    </row>
    <row r="47" spans="1:27" ht="14.25">
      <c r="A47" s="23"/>
      <c r="B47" s="23"/>
      <c r="C47" s="23"/>
      <c r="D47" s="23"/>
      <c r="E47" s="23"/>
      <c r="F47" s="28">
        <v>37</v>
      </c>
      <c r="G47" s="30">
        <v>28.37209788190507</v>
      </c>
      <c r="H47" s="30">
        <v>29.440052547137636</v>
      </c>
      <c r="I47" s="30">
        <v>-16.16166666666633</v>
      </c>
      <c r="J47" s="30">
        <v>-7.599999999999966</v>
      </c>
      <c r="K47" s="31">
        <v>12.028999999999966</v>
      </c>
      <c r="L47" s="30">
        <v>0</v>
      </c>
      <c r="M47" s="92">
        <v>28.352463608829872</v>
      </c>
      <c r="N47" s="24">
        <v>6.447006940098243</v>
      </c>
      <c r="O47" s="17">
        <v>-6.447006940098243</v>
      </c>
      <c r="P47" s="23"/>
      <c r="Q47" s="23"/>
      <c r="R47" s="23"/>
      <c r="S47" s="23"/>
      <c r="T47" s="23"/>
      <c r="U47" s="23"/>
      <c r="V47" s="23"/>
      <c r="W47" s="23"/>
      <c r="X47" s="23"/>
      <c r="Y47" s="23"/>
      <c r="Z47" s="23"/>
      <c r="AA47" s="23"/>
    </row>
    <row r="48" spans="1:27" ht="14.25">
      <c r="A48" s="23"/>
      <c r="B48" s="23"/>
      <c r="C48" s="23"/>
      <c r="D48" s="23"/>
      <c r="E48" s="23"/>
      <c r="F48" s="28">
        <v>38</v>
      </c>
      <c r="G48" s="30">
        <v>28.411366428055462</v>
      </c>
      <c r="H48" s="30">
        <v>29.40150587894553</v>
      </c>
      <c r="I48" s="30">
        <v>-14.998888888888539</v>
      </c>
      <c r="J48" s="30">
        <v>-6.999999999999965</v>
      </c>
      <c r="K48" s="31">
        <v>11.428999999999967</v>
      </c>
      <c r="L48" s="30">
        <v>0</v>
      </c>
      <c r="M48" s="92">
        <v>28.391732154980268</v>
      </c>
      <c r="N48" s="24">
        <v>7.710574404629321</v>
      </c>
      <c r="O48" s="17">
        <v>-7.71057440462931</v>
      </c>
      <c r="P48" s="23"/>
      <c r="Q48" s="23"/>
      <c r="R48" s="23"/>
      <c r="S48" s="23"/>
      <c r="T48" s="23"/>
      <c r="U48" s="23"/>
      <c r="V48" s="23"/>
      <c r="W48" s="23"/>
      <c r="X48" s="23"/>
      <c r="Y48" s="23"/>
      <c r="Z48" s="23"/>
      <c r="AA48" s="23"/>
    </row>
    <row r="49" spans="1:27" ht="14.25">
      <c r="A49" s="23"/>
      <c r="B49" s="23"/>
      <c r="C49" s="23"/>
      <c r="D49" s="23"/>
      <c r="E49" s="23"/>
      <c r="F49" s="28">
        <v>39</v>
      </c>
      <c r="G49" s="30">
        <v>28.450634974205855</v>
      </c>
      <c r="H49" s="30">
        <v>29.362714248953644</v>
      </c>
      <c r="I49" s="30">
        <v>-13.836111111110755</v>
      </c>
      <c r="J49" s="30">
        <v>-6.4999999999999645</v>
      </c>
      <c r="K49" s="31">
        <v>10.928999999999965</v>
      </c>
      <c r="L49" s="30">
        <v>0</v>
      </c>
      <c r="M49" s="92">
        <v>28.431000701130657</v>
      </c>
      <c r="N49" s="24">
        <v>6.40531478033885</v>
      </c>
      <c r="O49" s="17">
        <v>-6.405314780338862</v>
      </c>
      <c r="P49" s="23"/>
      <c r="Q49" s="23"/>
      <c r="R49" s="23"/>
      <c r="S49" s="23"/>
      <c r="T49" s="23"/>
      <c r="U49" s="23"/>
      <c r="V49" s="23"/>
      <c r="W49" s="23"/>
      <c r="X49" s="23"/>
      <c r="Y49" s="23"/>
      <c r="Z49" s="23"/>
      <c r="AA49" s="23"/>
    </row>
    <row r="50" spans="1:27" ht="14.25">
      <c r="A50" s="23"/>
      <c r="B50" s="23"/>
      <c r="C50" s="23"/>
      <c r="D50" s="23"/>
      <c r="E50" s="23"/>
      <c r="F50" s="28">
        <v>40</v>
      </c>
      <c r="G50" s="30">
        <v>28.489903520356247</v>
      </c>
      <c r="H50" s="30">
        <v>29.32369269351759</v>
      </c>
      <c r="I50" s="30">
        <v>-12.673333333332984</v>
      </c>
      <c r="J50" s="30">
        <v>-5.899999999999964</v>
      </c>
      <c r="K50" s="31">
        <v>10.328999999999965</v>
      </c>
      <c r="L50" s="30">
        <v>0</v>
      </c>
      <c r="M50" s="92">
        <v>28.470269247281053</v>
      </c>
      <c r="N50" s="24">
        <v>7.663804080487612</v>
      </c>
      <c r="O50" s="17">
        <v>-7.663804080487601</v>
      </c>
      <c r="P50" s="23"/>
      <c r="Q50" s="23"/>
      <c r="R50" s="23"/>
      <c r="S50" s="23"/>
      <c r="T50" s="23"/>
      <c r="U50" s="23"/>
      <c r="V50" s="23"/>
      <c r="W50" s="23"/>
      <c r="X50" s="23"/>
      <c r="Y50" s="23"/>
      <c r="Z50" s="23"/>
      <c r="AA50" s="23"/>
    </row>
    <row r="51" spans="1:27" ht="14.25">
      <c r="A51" s="23"/>
      <c r="B51" s="23"/>
      <c r="C51" s="23"/>
      <c r="D51" s="23"/>
      <c r="E51" s="23"/>
      <c r="F51" s="28">
        <v>41</v>
      </c>
      <c r="G51" s="30">
        <v>28.52917206650664</v>
      </c>
      <c r="H51" s="30">
        <v>29.287481849704196</v>
      </c>
      <c r="I51" s="30">
        <v>-11.599999999999655</v>
      </c>
      <c r="J51" s="30">
        <v>-5.399999999999963</v>
      </c>
      <c r="K51" s="31">
        <v>9.828999999999963</v>
      </c>
      <c r="L51" s="30">
        <v>0</v>
      </c>
      <c r="M51" s="92">
        <v>28.50953779343144</v>
      </c>
      <c r="N51" s="24">
        <v>6.624324868548866</v>
      </c>
      <c r="O51" s="17">
        <v>-6.624324868548878</v>
      </c>
      <c r="P51" s="23"/>
      <c r="Q51" s="23"/>
      <c r="R51" s="23"/>
      <c r="S51" s="23"/>
      <c r="T51" s="23"/>
      <c r="U51" s="23"/>
      <c r="V51" s="23"/>
      <c r="W51" s="23"/>
      <c r="X51" s="23"/>
      <c r="Y51" s="23"/>
      <c r="Z51" s="23"/>
      <c r="AA51" s="23"/>
    </row>
    <row r="52" spans="1:27" ht="14.25">
      <c r="A52" s="23"/>
      <c r="B52" s="23"/>
      <c r="C52" s="23"/>
      <c r="D52" s="23"/>
      <c r="E52" s="23"/>
      <c r="F52" s="28">
        <v>42</v>
      </c>
      <c r="G52" s="30">
        <v>28.56844061265703</v>
      </c>
      <c r="H52" s="30">
        <v>29.2480609324197</v>
      </c>
      <c r="I52" s="30">
        <v>-10.437222222221884</v>
      </c>
      <c r="J52" s="30">
        <v>-4.7999999999999625</v>
      </c>
      <c r="K52" s="31">
        <v>9.228999999999964</v>
      </c>
      <c r="L52" s="30">
        <v>0</v>
      </c>
      <c r="M52" s="92">
        <v>28.548806339581837</v>
      </c>
      <c r="N52" s="24">
        <v>7.6249090260537455</v>
      </c>
      <c r="O52" s="17">
        <v>-7.624909026053734</v>
      </c>
      <c r="P52" s="23"/>
      <c r="Q52" s="23"/>
      <c r="R52" s="23"/>
      <c r="S52" s="23"/>
      <c r="T52" s="23"/>
      <c r="U52" s="23"/>
      <c r="V52" s="23"/>
      <c r="W52" s="23"/>
      <c r="X52" s="23"/>
      <c r="Y52" s="23"/>
      <c r="Z52" s="23"/>
      <c r="AA52" s="23"/>
    </row>
    <row r="53" spans="1:27" ht="14.25">
      <c r="A53" s="23"/>
      <c r="B53" s="23"/>
      <c r="C53" s="23"/>
      <c r="D53" s="23"/>
      <c r="E53" s="23"/>
      <c r="F53" s="28">
        <v>43</v>
      </c>
      <c r="G53" s="30">
        <v>28.607709158807424</v>
      </c>
      <c r="H53" s="30">
        <v>29.208454874631926</v>
      </c>
      <c r="I53" s="30">
        <v>-9.27444444444411</v>
      </c>
      <c r="J53" s="30">
        <v>-4.199999999999961</v>
      </c>
      <c r="K53" s="31">
        <v>8.628999999999962</v>
      </c>
      <c r="L53" s="30">
        <v>0</v>
      </c>
      <c r="M53" s="92">
        <v>28.588074885732226</v>
      </c>
      <c r="N53" s="24">
        <v>7.60701125637803</v>
      </c>
      <c r="O53" s="17">
        <v>-7.60701125637803</v>
      </c>
      <c r="P53" s="23"/>
      <c r="Q53" s="23"/>
      <c r="R53" s="23"/>
      <c r="S53" s="23"/>
      <c r="T53" s="23"/>
      <c r="U53" s="23"/>
      <c r="V53" s="23"/>
      <c r="W53" s="23"/>
      <c r="X53" s="23"/>
      <c r="Y53" s="23"/>
      <c r="Z53" s="23"/>
      <c r="AA53" s="23"/>
    </row>
    <row r="54" spans="1:27" ht="14.25">
      <c r="A54" s="23"/>
      <c r="B54" s="23"/>
      <c r="C54" s="23"/>
      <c r="D54" s="23"/>
      <c r="E54" s="23"/>
      <c r="F54" s="28">
        <v>44</v>
      </c>
      <c r="G54" s="30">
        <v>28.646977704957816</v>
      </c>
      <c r="H54" s="30">
        <v>29.171744592028087</v>
      </c>
      <c r="I54" s="30">
        <v>-8.201111111110784</v>
      </c>
      <c r="J54" s="30">
        <v>-3.6999999999999607</v>
      </c>
      <c r="K54" s="31">
        <v>8.12899999999996</v>
      </c>
      <c r="L54" s="30">
        <v>0</v>
      </c>
      <c r="M54" s="92">
        <v>28.627343431882622</v>
      </c>
      <c r="N54" s="24">
        <v>6.580780570036877</v>
      </c>
      <c r="O54" s="17">
        <v>-6.580780570036895</v>
      </c>
      <c r="P54" s="23"/>
      <c r="Q54" s="23"/>
      <c r="R54" s="23"/>
      <c r="S54" s="23"/>
      <c r="T54" s="23"/>
      <c r="U54" s="23"/>
      <c r="V54" s="23"/>
      <c r="W54" s="23"/>
      <c r="X54" s="23"/>
      <c r="Y54" s="23"/>
      <c r="Z54" s="23"/>
      <c r="AA54" s="23"/>
    </row>
    <row r="55" spans="1:27" ht="14.25">
      <c r="A55" s="23"/>
      <c r="B55" s="23"/>
      <c r="C55" s="23"/>
      <c r="D55" s="23"/>
      <c r="E55" s="23"/>
      <c r="F55" s="28">
        <v>45</v>
      </c>
      <c r="G55" s="30">
        <v>28.68624625110821</v>
      </c>
      <c r="H55" s="30">
        <v>29.13182642818112</v>
      </c>
      <c r="I55" s="30">
        <v>-7.03833333333301</v>
      </c>
      <c r="J55" s="30">
        <v>-3.0999999999999597</v>
      </c>
      <c r="K55" s="31">
        <v>7.528999999999961</v>
      </c>
      <c r="L55" s="30">
        <v>0</v>
      </c>
      <c r="M55" s="92">
        <v>28.66661197803301</v>
      </c>
      <c r="N55" s="24">
        <v>7.577029024441279</v>
      </c>
      <c r="O55" s="17">
        <v>-7.577029024441262</v>
      </c>
      <c r="P55" s="23"/>
      <c r="Q55" s="23"/>
      <c r="R55" s="23"/>
      <c r="S55" s="23"/>
      <c r="T55" s="23"/>
      <c r="U55" s="23"/>
      <c r="V55" s="23"/>
      <c r="W55" s="23"/>
      <c r="X55" s="23"/>
      <c r="Y55" s="23"/>
      <c r="Z55" s="23"/>
      <c r="AA55" s="23"/>
    </row>
    <row r="56" spans="1:27" ht="14.25">
      <c r="A56" s="23"/>
      <c r="B56" s="23"/>
      <c r="C56" s="23"/>
      <c r="D56" s="23"/>
      <c r="E56" s="23"/>
      <c r="F56" s="28">
        <v>46</v>
      </c>
      <c r="G56" s="30">
        <v>28.7255147972586</v>
      </c>
      <c r="H56" s="30">
        <v>29.09485497400884</v>
      </c>
      <c r="I56" s="30">
        <v>-5.964999999999672</v>
      </c>
      <c r="J56" s="30">
        <v>-2.5999999999999592</v>
      </c>
      <c r="K56" s="31">
        <v>7.02899999999996</v>
      </c>
      <c r="L56" s="30">
        <v>0</v>
      </c>
      <c r="M56" s="92">
        <v>28.705880524183407</v>
      </c>
      <c r="N56" s="24">
        <v>6.558237118098498</v>
      </c>
      <c r="O56" s="17">
        <v>-6.5582371180985035</v>
      </c>
      <c r="P56" s="23"/>
      <c r="Q56" s="23"/>
      <c r="R56" s="23"/>
      <c r="S56" s="23"/>
      <c r="T56" s="23"/>
      <c r="U56" s="23"/>
      <c r="V56" s="23"/>
      <c r="W56" s="23"/>
      <c r="X56" s="23"/>
      <c r="Y56" s="23"/>
      <c r="Z56" s="23"/>
      <c r="AA56" s="23"/>
    </row>
    <row r="57" spans="1:27" ht="14.25">
      <c r="A57" s="23"/>
      <c r="B57" s="23"/>
      <c r="C57" s="23"/>
      <c r="D57" s="23"/>
      <c r="E57" s="23"/>
      <c r="F57" s="28">
        <v>47</v>
      </c>
      <c r="G57" s="30">
        <v>28.764783343408993</v>
      </c>
      <c r="H57" s="30">
        <v>29.05468326524107</v>
      </c>
      <c r="I57" s="30">
        <v>-4.802222222221889</v>
      </c>
      <c r="J57" s="30">
        <v>-1.9999999999999583</v>
      </c>
      <c r="K57" s="31">
        <v>6.4289999999999585</v>
      </c>
      <c r="L57" s="30">
        <v>0</v>
      </c>
      <c r="M57" s="92">
        <v>28.745149070333795</v>
      </c>
      <c r="N57" s="24">
        <v>7.552845854008359</v>
      </c>
      <c r="O57" s="17">
        <v>-7.552845854008365</v>
      </c>
      <c r="P57" s="23"/>
      <c r="Q57" s="23"/>
      <c r="R57" s="23"/>
      <c r="S57" s="23"/>
      <c r="T57" s="23"/>
      <c r="U57" s="23"/>
      <c r="V57" s="23"/>
      <c r="W57" s="23"/>
      <c r="X57" s="23"/>
      <c r="Y57" s="23"/>
      <c r="Z57" s="23"/>
      <c r="AA57" s="23"/>
    </row>
    <row r="58" spans="1:27" ht="14.25">
      <c r="A58" s="23"/>
      <c r="B58" s="23"/>
      <c r="C58" s="23"/>
      <c r="D58" s="23"/>
      <c r="E58" s="23"/>
      <c r="F58" s="28">
        <v>48</v>
      </c>
      <c r="G58" s="30">
        <v>28.804051889559386</v>
      </c>
      <c r="H58" s="30">
        <v>29.0144031367701</v>
      </c>
      <c r="I58" s="30">
        <v>-3.639444444444107</v>
      </c>
      <c r="J58" s="30">
        <v>-1.3999999999999582</v>
      </c>
      <c r="K58" s="31">
        <v>5.828999999999958</v>
      </c>
      <c r="L58" s="30">
        <v>0</v>
      </c>
      <c r="M58" s="92">
        <v>28.78441761648419</v>
      </c>
      <c r="N58" s="24">
        <v>7.542551813161958</v>
      </c>
      <c r="O58" s="17">
        <v>-7.542551813161963</v>
      </c>
      <c r="P58" s="23"/>
      <c r="Q58" s="23"/>
      <c r="R58" s="23"/>
      <c r="S58" s="23"/>
      <c r="T58" s="23"/>
      <c r="U58" s="23"/>
      <c r="V58" s="23"/>
      <c r="W58" s="23"/>
      <c r="X58" s="23"/>
      <c r="Y58" s="23"/>
      <c r="Z58" s="23"/>
      <c r="AA58" s="23"/>
    </row>
    <row r="59" spans="1:27" ht="14.25">
      <c r="A59" s="23"/>
      <c r="B59" s="23"/>
      <c r="C59" s="23"/>
      <c r="D59" s="23"/>
      <c r="E59" s="23"/>
      <c r="F59" s="28">
        <v>49</v>
      </c>
      <c r="G59" s="30">
        <v>28.843320435709778</v>
      </c>
      <c r="H59" s="30">
        <v>28.9771392330836</v>
      </c>
      <c r="I59" s="30">
        <v>-2.566111111110774</v>
      </c>
      <c r="J59" s="30">
        <v>-0.8999999999999585</v>
      </c>
      <c r="K59" s="31">
        <v>5.328999999999957</v>
      </c>
      <c r="L59" s="30">
        <v>0</v>
      </c>
      <c r="M59" s="92">
        <v>28.82368616263458</v>
      </c>
      <c r="N59" s="24">
        <v>6.533176463913379</v>
      </c>
      <c r="O59" s="17">
        <v>-6.533176463913395</v>
      </c>
      <c r="P59" s="23"/>
      <c r="Q59" s="23"/>
      <c r="R59" s="23"/>
      <c r="S59" s="23"/>
      <c r="T59" s="23"/>
      <c r="U59" s="23"/>
      <c r="V59" s="23"/>
      <c r="W59" s="23"/>
      <c r="X59" s="23"/>
      <c r="Y59" s="23"/>
      <c r="Z59" s="23"/>
      <c r="AA59" s="23"/>
    </row>
    <row r="60" spans="1:27" ht="14.25">
      <c r="A60" s="23"/>
      <c r="B60" s="23"/>
      <c r="C60" s="23"/>
      <c r="D60" s="23"/>
      <c r="E60" s="23"/>
      <c r="F60" s="28">
        <v>50</v>
      </c>
      <c r="G60" s="30">
        <v>28.88258898186017</v>
      </c>
      <c r="H60" s="30">
        <v>28.93669614863548</v>
      </c>
      <c r="I60" s="30">
        <v>-1.403333333332996</v>
      </c>
      <c r="J60" s="30">
        <v>-0.29999999999995836</v>
      </c>
      <c r="K60" s="31">
        <v>4.728999999999957</v>
      </c>
      <c r="L60" s="30">
        <v>0</v>
      </c>
      <c r="M60" s="92">
        <v>28.862954708784976</v>
      </c>
      <c r="N60" s="24">
        <v>7.5271324334342395</v>
      </c>
      <c r="O60" s="17">
        <v>-7.527132433434246</v>
      </c>
      <c r="P60" s="23"/>
      <c r="Q60" s="23"/>
      <c r="R60" s="23"/>
      <c r="S60" s="23"/>
      <c r="T60" s="23"/>
      <c r="U60" s="23"/>
      <c r="V60" s="23"/>
      <c r="W60" s="23"/>
      <c r="X60" s="23"/>
      <c r="Y60" s="23"/>
      <c r="Z60" s="23"/>
      <c r="AA60" s="23"/>
    </row>
    <row r="61" spans="1:27" ht="14.25">
      <c r="A61" s="23"/>
      <c r="B61" s="23"/>
      <c r="C61" s="23"/>
      <c r="D61" s="23"/>
      <c r="E61" s="23"/>
      <c r="F61" s="28">
        <v>51</v>
      </c>
      <c r="G61" s="30">
        <v>28.921857528010563</v>
      </c>
      <c r="H61" s="30">
        <v>28.89930967850112</v>
      </c>
      <c r="I61" s="30">
        <v>-0.3299999999996614</v>
      </c>
      <c r="J61" s="30">
        <v>0.20000000000004162</v>
      </c>
      <c r="K61" s="31">
        <v>4.228999999999956</v>
      </c>
      <c r="L61" s="30">
        <v>0</v>
      </c>
      <c r="M61" s="92">
        <v>28.902223254935365</v>
      </c>
      <c r="N61" s="24">
        <v>6.522730334341441</v>
      </c>
      <c r="O61" s="17">
        <v>-6.522730334341452</v>
      </c>
      <c r="P61" s="23"/>
      <c r="Q61" s="23"/>
      <c r="R61" s="23"/>
      <c r="S61" s="23"/>
      <c r="T61" s="23"/>
      <c r="U61" s="23"/>
      <c r="V61" s="23"/>
      <c r="W61" s="23"/>
      <c r="X61" s="23"/>
      <c r="Y61" s="23"/>
      <c r="Z61" s="23"/>
      <c r="AA61" s="23"/>
    </row>
    <row r="62" spans="1:27" ht="14.25">
      <c r="A62" s="23"/>
      <c r="B62" s="23"/>
      <c r="C62" s="23"/>
      <c r="D62" s="23"/>
      <c r="E62" s="23"/>
      <c r="F62" s="28">
        <v>52</v>
      </c>
      <c r="G62" s="30">
        <v>28.961126074160955</v>
      </c>
      <c r="H62" s="30">
        <v>28.858764162432436</v>
      </c>
      <c r="I62" s="30">
        <v>0.8327777777781175</v>
      </c>
      <c r="J62" s="30">
        <v>0.8000000000000418</v>
      </c>
      <c r="K62" s="31">
        <v>3.628999999999955</v>
      </c>
      <c r="L62" s="30">
        <v>0</v>
      </c>
      <c r="M62" s="92">
        <v>28.94149180108576</v>
      </c>
      <c r="N62" s="24">
        <v>7.517472276415521</v>
      </c>
      <c r="O62" s="17">
        <v>-7.517472276415526</v>
      </c>
      <c r="P62" s="23"/>
      <c r="Q62" s="23"/>
      <c r="R62" s="23"/>
      <c r="S62" s="23"/>
      <c r="T62" s="23"/>
      <c r="U62" s="23"/>
      <c r="V62" s="23"/>
      <c r="W62" s="23"/>
      <c r="X62" s="23"/>
      <c r="Y62" s="23"/>
      <c r="Z62" s="23"/>
      <c r="AA62" s="23"/>
    </row>
    <row r="63" spans="1:27" ht="14.25">
      <c r="A63" s="23"/>
      <c r="B63" s="23"/>
      <c r="C63" s="23"/>
      <c r="D63" s="23"/>
      <c r="E63" s="23"/>
      <c r="F63" s="28">
        <v>53</v>
      </c>
      <c r="G63" s="30">
        <v>29.000394620311347</v>
      </c>
      <c r="H63" s="30">
        <v>28.818189517765514</v>
      </c>
      <c r="I63" s="30">
        <v>1.9955555555558966</v>
      </c>
      <c r="J63" s="30">
        <v>1.4000000000000414</v>
      </c>
      <c r="K63" s="31">
        <v>3.028999999999954</v>
      </c>
      <c r="L63" s="30">
        <v>0</v>
      </c>
      <c r="M63" s="92">
        <v>28.98076034723615</v>
      </c>
      <c r="N63" s="24">
        <v>7.514729732843887</v>
      </c>
      <c r="O63" s="17">
        <v>-7.514729732843904</v>
      </c>
      <c r="P63" s="23"/>
      <c r="Q63" s="23"/>
      <c r="R63" s="23"/>
      <c r="S63" s="23"/>
      <c r="T63" s="23"/>
      <c r="U63" s="23"/>
      <c r="V63" s="23"/>
      <c r="W63" s="23"/>
      <c r="X63" s="23"/>
      <c r="Y63" s="23"/>
      <c r="Z63" s="23"/>
      <c r="AA63" s="23"/>
    </row>
    <row r="64" spans="1:27" ht="14.25">
      <c r="A64" s="23"/>
      <c r="B64" s="23"/>
      <c r="C64" s="23"/>
      <c r="D64" s="23"/>
      <c r="E64" s="23"/>
      <c r="F64" s="28">
        <v>54</v>
      </c>
      <c r="G64" s="30">
        <v>29.03966316646174</v>
      </c>
      <c r="H64" s="30">
        <v>28.78072451997375</v>
      </c>
      <c r="I64" s="30">
        <v>3.0688888888892296</v>
      </c>
      <c r="J64" s="30">
        <v>1.9000000000000417</v>
      </c>
      <c r="K64" s="31">
        <v>2.5289999999999533</v>
      </c>
      <c r="L64" s="30">
        <v>0</v>
      </c>
      <c r="M64" s="92">
        <v>29.020028893386545</v>
      </c>
      <c r="N64" s="24">
        <v>6.516055095499074</v>
      </c>
      <c r="O64" s="17">
        <v>-6.516055095499082</v>
      </c>
      <c r="P64" s="23"/>
      <c r="Q64" s="23"/>
      <c r="R64" s="23"/>
      <c r="S64" s="23"/>
      <c r="T64" s="23"/>
      <c r="U64" s="23"/>
      <c r="V64" s="23"/>
      <c r="W64" s="23"/>
      <c r="X64" s="23"/>
      <c r="Y64" s="23"/>
      <c r="Z64" s="23"/>
      <c r="AA64" s="23"/>
    </row>
    <row r="65" spans="1:27" ht="14.25">
      <c r="A65" s="23"/>
      <c r="B65" s="23"/>
      <c r="C65" s="23"/>
      <c r="D65" s="23"/>
      <c r="E65" s="23"/>
      <c r="F65" s="28">
        <v>55</v>
      </c>
      <c r="G65" s="30">
        <v>29.078931712612132</v>
      </c>
      <c r="H65" s="30">
        <v>28.740140644197393</v>
      </c>
      <c r="I65" s="30">
        <v>4.23166666666701</v>
      </c>
      <c r="J65" s="30">
        <v>2.5000000000000426</v>
      </c>
      <c r="K65" s="31">
        <v>1.9289999999999525</v>
      </c>
      <c r="L65" s="30">
        <v>0</v>
      </c>
      <c r="M65" s="92">
        <v>29.059297439536934</v>
      </c>
      <c r="N65" s="24">
        <v>7.513861014139343</v>
      </c>
      <c r="O65" s="17">
        <v>-7.513861014139341</v>
      </c>
      <c r="P65" s="23"/>
      <c r="Q65" s="23"/>
      <c r="R65" s="23"/>
      <c r="S65" s="23"/>
      <c r="T65" s="23"/>
      <c r="U65" s="23"/>
      <c r="V65" s="23"/>
      <c r="W65" s="23"/>
      <c r="X65" s="23"/>
      <c r="Y65" s="23"/>
      <c r="Z65" s="23"/>
      <c r="AA65" s="23"/>
    </row>
    <row r="66" spans="1:27" ht="14.25">
      <c r="A66" s="23"/>
      <c r="B66" s="23"/>
      <c r="C66" s="23"/>
      <c r="D66" s="23"/>
      <c r="E66" s="23"/>
      <c r="F66" s="28">
        <v>56</v>
      </c>
      <c r="G66" s="30">
        <v>29.118200258762524</v>
      </c>
      <c r="H66" s="30">
        <v>28.699576435141186</v>
      </c>
      <c r="I66" s="30">
        <v>5.394444444444792</v>
      </c>
      <c r="J66" s="30">
        <v>3.100000000000043</v>
      </c>
      <c r="K66" s="31">
        <v>1.3289999999999527</v>
      </c>
      <c r="L66" s="30">
        <v>0</v>
      </c>
      <c r="M66" s="92">
        <v>29.09856598568733</v>
      </c>
      <c r="N66" s="24">
        <v>7.515712046355668</v>
      </c>
      <c r="O66" s="17">
        <v>-7.51571204635566</v>
      </c>
      <c r="P66" s="23"/>
      <c r="Q66" s="23"/>
      <c r="R66" s="23"/>
      <c r="S66" s="23"/>
      <c r="T66" s="23"/>
      <c r="U66" s="23"/>
      <c r="V66" s="23"/>
      <c r="W66" s="23"/>
      <c r="X66" s="23"/>
      <c r="Y66" s="23"/>
      <c r="Z66" s="23"/>
      <c r="AA66" s="23"/>
    </row>
    <row r="67" spans="1:27" ht="14.25">
      <c r="A67" s="23"/>
      <c r="B67" s="23"/>
      <c r="C67" s="23"/>
      <c r="D67" s="23"/>
      <c r="E67" s="23"/>
      <c r="F67" s="28">
        <v>57</v>
      </c>
      <c r="G67" s="30">
        <v>29.157468804912916</v>
      </c>
      <c r="H67" s="30">
        <v>28.65904871771212</v>
      </c>
      <c r="I67" s="30">
        <v>6.557222222222575</v>
      </c>
      <c r="J67" s="30">
        <v>3.700000000000044</v>
      </c>
      <c r="K67" s="31">
        <v>0.7289999999999528</v>
      </c>
      <c r="L67" s="30">
        <v>0</v>
      </c>
      <c r="M67" s="92">
        <v>29.13783453183772</v>
      </c>
      <c r="N67" s="24">
        <v>7.5191490564285965</v>
      </c>
      <c r="O67" s="17">
        <v>-7.519149056428582</v>
      </c>
      <c r="P67" s="23"/>
      <c r="Q67" s="23"/>
      <c r="R67" s="23"/>
      <c r="S67" s="23"/>
      <c r="T67" s="23"/>
      <c r="U67" s="23"/>
      <c r="V67" s="23"/>
      <c r="W67" s="23"/>
      <c r="X67" s="23"/>
      <c r="Y67" s="23"/>
      <c r="Z67" s="23"/>
      <c r="AA67" s="23"/>
    </row>
    <row r="68" spans="1:27" ht="14.25">
      <c r="A68" s="23"/>
      <c r="B68" s="23"/>
      <c r="C68" s="23"/>
      <c r="D68" s="23"/>
      <c r="E68" s="23"/>
      <c r="F68" s="28">
        <v>58</v>
      </c>
      <c r="G68" s="30">
        <v>29.19673735106331</v>
      </c>
      <c r="H68" s="30">
        <v>28.621685504412905</v>
      </c>
      <c r="I68" s="30">
        <v>7.630555555555907</v>
      </c>
      <c r="J68" s="30">
        <v>4.200000000000045</v>
      </c>
      <c r="K68" s="31">
        <v>0.22899999999995277</v>
      </c>
      <c r="L68" s="30">
        <v>0</v>
      </c>
      <c r="M68" s="92">
        <v>29.177103077988114</v>
      </c>
      <c r="N68" s="24">
        <v>6.524709906064388</v>
      </c>
      <c r="O68" s="17">
        <v>-6.524709906064381</v>
      </c>
      <c r="P68" s="23"/>
      <c r="Q68" s="23"/>
      <c r="R68" s="23"/>
      <c r="S68" s="23"/>
      <c r="T68" s="23"/>
      <c r="U68" s="23"/>
      <c r="V68" s="23"/>
      <c r="W68" s="23"/>
      <c r="X68" s="23"/>
      <c r="Y68" s="23"/>
      <c r="Z68" s="23"/>
      <c r="AA68" s="23"/>
    </row>
    <row r="69" spans="1:27" ht="14.25">
      <c r="A69" s="23"/>
      <c r="B69" s="23"/>
      <c r="C69" s="23"/>
      <c r="D69" s="23"/>
      <c r="E69" s="23"/>
      <c r="F69" s="28">
        <v>59</v>
      </c>
      <c r="G69" s="30">
        <v>29.2360058972137</v>
      </c>
      <c r="H69" s="30">
        <v>28.58127545376833</v>
      </c>
      <c r="I69" s="30">
        <v>8.79333333333368</v>
      </c>
      <c r="J69" s="30">
        <v>4.800000000000046</v>
      </c>
      <c r="K69" s="31">
        <v>-0.37100000000004724</v>
      </c>
      <c r="L69" s="30">
        <v>0</v>
      </c>
      <c r="M69" s="92">
        <v>29.216371624138503</v>
      </c>
      <c r="N69" s="24">
        <v>7.530253093487001</v>
      </c>
      <c r="O69" s="17">
        <v>-7.530253093486984</v>
      </c>
      <c r="P69" s="23"/>
      <c r="Q69" s="23"/>
      <c r="R69" s="23"/>
      <c r="S69" s="23"/>
      <c r="T69" s="23"/>
      <c r="U69" s="23"/>
      <c r="V69" s="23"/>
      <c r="W69" s="23"/>
      <c r="X69" s="23"/>
      <c r="Y69" s="23"/>
      <c r="Z69" s="23"/>
      <c r="AA69" s="23"/>
    </row>
    <row r="70" spans="1:27" ht="14.25">
      <c r="A70" s="23"/>
      <c r="B70" s="23"/>
      <c r="C70" s="23"/>
      <c r="D70" s="23"/>
      <c r="E70" s="23"/>
      <c r="F70" s="28">
        <v>60</v>
      </c>
      <c r="G70" s="30">
        <v>29.275274443364093</v>
      </c>
      <c r="H70" s="30">
        <v>28.540951373773122</v>
      </c>
      <c r="I70" s="30">
        <v>9.956111111111452</v>
      </c>
      <c r="J70" s="30">
        <v>5.4000000000000465</v>
      </c>
      <c r="K70" s="31">
        <v>-0.9710000000000474</v>
      </c>
      <c r="L70" s="30">
        <v>0</v>
      </c>
      <c r="M70" s="92">
        <v>29.2556401702889</v>
      </c>
      <c r="N70" s="24">
        <v>7.538386770935333</v>
      </c>
      <c r="O70" s="17">
        <v>-7.538386770935328</v>
      </c>
      <c r="P70" s="23"/>
      <c r="Q70" s="23"/>
      <c r="R70" s="23"/>
      <c r="S70" s="23"/>
      <c r="T70" s="23"/>
      <c r="U70" s="23"/>
      <c r="V70" s="23"/>
      <c r="W70" s="23"/>
      <c r="X70" s="23"/>
      <c r="Y70" s="23"/>
      <c r="Z70" s="23"/>
      <c r="AA70" s="23"/>
    </row>
    <row r="71" spans="1:27" ht="14.25">
      <c r="A71" s="23"/>
      <c r="B71" s="23"/>
      <c r="C71" s="23"/>
      <c r="D71" s="23"/>
      <c r="E71" s="23"/>
      <c r="F71" s="28">
        <v>61</v>
      </c>
      <c r="G71" s="30">
        <v>29.314542989514486</v>
      </c>
      <c r="H71" s="30">
        <v>28.500730271383762</v>
      </c>
      <c r="I71" s="30">
        <v>11.118888888889224</v>
      </c>
      <c r="J71" s="30">
        <v>5.900000000000047</v>
      </c>
      <c r="K71" s="31">
        <v>-1.4710000000000472</v>
      </c>
      <c r="L71" s="30">
        <v>0</v>
      </c>
      <c r="M71" s="92">
        <v>29.294908716439288</v>
      </c>
      <c r="N71" s="24">
        <v>6.290127194988843</v>
      </c>
      <c r="O71" s="17">
        <v>-6.290127194988829</v>
      </c>
      <c r="P71" s="23"/>
      <c r="Q71" s="23"/>
      <c r="R71" s="23"/>
      <c r="S71" s="23"/>
      <c r="T71" s="23"/>
      <c r="U71" s="23"/>
      <c r="V71" s="23"/>
      <c r="W71" s="23"/>
      <c r="X71" s="23"/>
      <c r="Y71" s="23"/>
      <c r="Z71" s="23"/>
      <c r="AA71" s="23"/>
    </row>
    <row r="72" spans="1:27" ht="14.25">
      <c r="A72" s="23"/>
      <c r="B72" s="23"/>
      <c r="C72" s="23"/>
      <c r="D72" s="23"/>
      <c r="E72" s="23"/>
      <c r="F72" s="28">
        <v>62</v>
      </c>
      <c r="G72" s="30">
        <v>29.353811535664878</v>
      </c>
      <c r="H72" s="30">
        <v>28.46062918264356</v>
      </c>
      <c r="I72" s="30">
        <v>12.281666666666997</v>
      </c>
      <c r="J72" s="30">
        <v>6.500000000000048</v>
      </c>
      <c r="K72" s="31">
        <v>-2.0710000000000472</v>
      </c>
      <c r="L72" s="30">
        <v>0</v>
      </c>
      <c r="M72" s="92">
        <v>29.334177262589684</v>
      </c>
      <c r="N72" s="24">
        <v>7.559566083768285</v>
      </c>
      <c r="O72" s="17">
        <v>-7.55956608376828</v>
      </c>
      <c r="P72" s="23"/>
      <c r="Q72" s="23"/>
      <c r="R72" s="23"/>
      <c r="S72" s="23"/>
      <c r="T72" s="23"/>
      <c r="U72" s="23"/>
      <c r="V72" s="23"/>
      <c r="W72" s="23"/>
      <c r="X72" s="23"/>
      <c r="Y72" s="23"/>
      <c r="Z72" s="23"/>
      <c r="AA72" s="23"/>
    </row>
    <row r="73" spans="1:27" ht="14.25">
      <c r="A73" s="23"/>
      <c r="B73" s="23"/>
      <c r="C73" s="23"/>
      <c r="D73" s="23"/>
      <c r="E73" s="23"/>
      <c r="F73" s="28">
        <v>63</v>
      </c>
      <c r="G73" s="30">
        <v>29.39308008181527</v>
      </c>
      <c r="H73" s="30">
        <v>28.420665165374743</v>
      </c>
      <c r="I73" s="30">
        <v>13.444444444444768</v>
      </c>
      <c r="J73" s="30">
        <v>7.100000000000049</v>
      </c>
      <c r="K73" s="31">
        <v>-2.671000000000048</v>
      </c>
      <c r="L73" s="30">
        <v>0</v>
      </c>
      <c r="M73" s="92">
        <v>29.373445808740072</v>
      </c>
      <c r="N73" s="24">
        <v>7.57264405072275</v>
      </c>
      <c r="O73" s="17">
        <v>-7.572644050722738</v>
      </c>
      <c r="P73" s="23"/>
      <c r="Q73" s="23"/>
      <c r="R73" s="23"/>
      <c r="S73" s="23"/>
      <c r="T73" s="23"/>
      <c r="U73" s="23"/>
      <c r="V73" s="23"/>
      <c r="W73" s="23"/>
      <c r="X73" s="23"/>
      <c r="Y73" s="23"/>
      <c r="Z73" s="23"/>
      <c r="AA73" s="23"/>
    </row>
    <row r="74" spans="1:27" ht="14.25">
      <c r="A74" s="23"/>
      <c r="B74" s="23"/>
      <c r="C74" s="23"/>
      <c r="D74" s="23"/>
      <c r="E74" s="23"/>
      <c r="F74" s="28">
        <v>64</v>
      </c>
      <c r="G74" s="30">
        <v>29.432348627965663</v>
      </c>
      <c r="H74" s="30">
        <v>28.377799868142436</v>
      </c>
      <c r="I74" s="30">
        <v>14.696666666666992</v>
      </c>
      <c r="J74" s="30">
        <v>7.700000000000049</v>
      </c>
      <c r="K74" s="31">
        <v>-3.2710000000000488</v>
      </c>
      <c r="L74" s="30">
        <v>0</v>
      </c>
      <c r="M74" s="92">
        <v>29.41271435489047</v>
      </c>
      <c r="N74" s="24">
        <v>7.305149440095271</v>
      </c>
      <c r="O74" s="17">
        <v>-7.3051494400952866</v>
      </c>
      <c r="P74" s="23"/>
      <c r="Q74" s="23"/>
      <c r="R74" s="23"/>
      <c r="S74" s="23"/>
      <c r="T74" s="23"/>
      <c r="U74" s="23"/>
      <c r="V74" s="23"/>
      <c r="W74" s="23"/>
      <c r="X74" s="23"/>
      <c r="Y74" s="23"/>
      <c r="Z74" s="23"/>
      <c r="AA74" s="23"/>
    </row>
    <row r="75" spans="1:27" ht="14.25">
      <c r="A75" s="23"/>
      <c r="B75" s="23"/>
      <c r="C75" s="23"/>
      <c r="D75" s="23"/>
      <c r="E75" s="23"/>
      <c r="F75" s="28">
        <v>65</v>
      </c>
      <c r="G75" s="30">
        <v>29.471617174116055</v>
      </c>
      <c r="H75" s="30">
        <v>28.338175095447518</v>
      </c>
      <c r="I75" s="30">
        <v>15.859444444444785</v>
      </c>
      <c r="J75" s="30">
        <v>8.30000000000005</v>
      </c>
      <c r="K75" s="31">
        <v>-3.8710000000000493</v>
      </c>
      <c r="L75" s="30">
        <v>0</v>
      </c>
      <c r="M75" s="92">
        <v>29.451982901040857</v>
      </c>
      <c r="N75" s="24">
        <v>7.605206737169349</v>
      </c>
      <c r="O75" s="17">
        <v>-7.605206737169338</v>
      </c>
      <c r="P75" s="23"/>
      <c r="Q75" s="23"/>
      <c r="R75" s="23"/>
      <c r="S75" s="23"/>
      <c r="T75" s="23"/>
      <c r="U75" s="23"/>
      <c r="V75" s="23"/>
      <c r="W75" s="23"/>
      <c r="X75" s="23"/>
      <c r="Y75" s="23"/>
      <c r="Z75" s="23"/>
      <c r="AA75" s="23"/>
    </row>
    <row r="76" spans="1:27" ht="14.25">
      <c r="A76" s="23"/>
      <c r="B76" s="23"/>
      <c r="C76" s="23"/>
      <c r="D76" s="23"/>
      <c r="E76" s="23"/>
      <c r="F76" s="28">
        <v>66</v>
      </c>
      <c r="G76" s="30">
        <v>29.510885720266447</v>
      </c>
      <c r="H76" s="30">
        <v>28.298739936688644</v>
      </c>
      <c r="I76" s="30">
        <v>17.022222222222577</v>
      </c>
      <c r="J76" s="30">
        <v>8.80000000000005</v>
      </c>
      <c r="K76" s="31">
        <v>-4.37100000000005</v>
      </c>
      <c r="L76" s="30">
        <v>0</v>
      </c>
      <c r="M76" s="92">
        <v>29.491251447191253</v>
      </c>
      <c r="N76" s="24">
        <v>6.352941079157932</v>
      </c>
      <c r="O76" s="17">
        <v>-6.352941079157943</v>
      </c>
      <c r="P76" s="23"/>
      <c r="Q76" s="23"/>
      <c r="R76" s="23"/>
      <c r="S76" s="23"/>
      <c r="T76" s="23"/>
      <c r="U76" s="23"/>
      <c r="V76" s="23"/>
      <c r="W76" s="23"/>
      <c r="X76" s="23"/>
      <c r="Y76" s="23"/>
      <c r="Z76" s="23"/>
      <c r="AA76" s="23"/>
    </row>
    <row r="77" spans="1:27" ht="14.25">
      <c r="A77" s="23"/>
      <c r="B77" s="23"/>
      <c r="C77" s="23"/>
      <c r="D77" s="23"/>
      <c r="E77" s="23"/>
      <c r="F77" s="28">
        <v>67</v>
      </c>
      <c r="G77" s="30">
        <v>29.55015426641684</v>
      </c>
      <c r="H77" s="30">
        <v>28.256502934794668</v>
      </c>
      <c r="I77" s="30">
        <v>18.274444444444814</v>
      </c>
      <c r="J77" s="30">
        <v>9.500000000000052</v>
      </c>
      <c r="K77" s="31">
        <v>-5.071000000000051</v>
      </c>
      <c r="L77" s="30">
        <v>0</v>
      </c>
      <c r="M77" s="92">
        <v>29.530519993341642</v>
      </c>
      <c r="N77" s="24">
        <v>8.588372408942568</v>
      </c>
      <c r="O77" s="17">
        <v>-8.588372408942568</v>
      </c>
      <c r="P77" s="23"/>
      <c r="Q77" s="23"/>
      <c r="R77" s="23"/>
      <c r="S77" s="23"/>
      <c r="T77" s="23"/>
      <c r="U77" s="23"/>
      <c r="V77" s="23"/>
      <c r="W77" s="23"/>
      <c r="X77" s="23"/>
      <c r="Y77" s="23"/>
      <c r="Z77" s="23"/>
      <c r="AA77" s="23"/>
    </row>
    <row r="78" spans="1:27" ht="14.25">
      <c r="A78" s="23"/>
      <c r="B78" s="23"/>
      <c r="C78" s="23"/>
      <c r="D78" s="23"/>
      <c r="E78" s="23"/>
      <c r="F78" s="28">
        <v>68</v>
      </c>
      <c r="G78" s="30">
        <v>29.589422812567232</v>
      </c>
      <c r="H78" s="30">
        <v>28.214526929756964</v>
      </c>
      <c r="I78" s="30">
        <v>19.526666666667055</v>
      </c>
      <c r="J78" s="30">
        <v>10.100000000000053</v>
      </c>
      <c r="K78" s="31">
        <v>-5.671000000000052</v>
      </c>
      <c r="L78" s="30">
        <v>0</v>
      </c>
      <c r="M78" s="92">
        <v>29.569788539492038</v>
      </c>
      <c r="N78" s="24">
        <v>7.3851106471237955</v>
      </c>
      <c r="O78" s="17">
        <v>-7.385110647123785</v>
      </c>
      <c r="P78" s="23"/>
      <c r="Q78" s="23"/>
      <c r="R78" s="23"/>
      <c r="S78" s="23"/>
      <c r="T78" s="23"/>
      <c r="U78" s="23"/>
      <c r="V78" s="23"/>
      <c r="W78" s="23"/>
      <c r="X78" s="23"/>
      <c r="Y78" s="23"/>
      <c r="Z78" s="23"/>
      <c r="AA78" s="23"/>
    </row>
    <row r="79" spans="1:27" ht="14.25">
      <c r="A79" s="23"/>
      <c r="B79" s="23"/>
      <c r="C79" s="23"/>
      <c r="D79" s="23"/>
      <c r="E79" s="23"/>
      <c r="F79" s="28">
        <v>69</v>
      </c>
      <c r="G79" s="30">
        <v>29.628691358717624</v>
      </c>
      <c r="H79" s="30">
        <v>28.175801493063027</v>
      </c>
      <c r="I79" s="30">
        <v>20.689444444444845</v>
      </c>
      <c r="J79" s="30">
        <v>10.600000000000053</v>
      </c>
      <c r="K79" s="31">
        <v>-6.171000000000053</v>
      </c>
      <c r="L79" s="30">
        <v>0</v>
      </c>
      <c r="M79" s="92">
        <v>29.609057085642426</v>
      </c>
      <c r="N79" s="24">
        <v>6.410750954954611</v>
      </c>
      <c r="O79" s="17">
        <v>-6.410750954954622</v>
      </c>
      <c r="P79" s="23"/>
      <c r="Q79" s="23"/>
      <c r="R79" s="23"/>
      <c r="S79" s="23"/>
      <c r="T79" s="23"/>
      <c r="U79" s="23"/>
      <c r="V79" s="23"/>
      <c r="W79" s="23"/>
      <c r="X79" s="23"/>
      <c r="Y79" s="23"/>
      <c r="Z79" s="23"/>
      <c r="AA79" s="23"/>
    </row>
    <row r="80" spans="1:27" ht="14.25">
      <c r="A80" s="23"/>
      <c r="B80" s="23"/>
      <c r="C80" s="23"/>
      <c r="D80" s="23"/>
      <c r="E80" s="23"/>
      <c r="F80" s="28">
        <v>70</v>
      </c>
      <c r="G80" s="30">
        <v>29.667959904868017</v>
      </c>
      <c r="H80" s="30">
        <v>28.134388835115995</v>
      </c>
      <c r="I80" s="30">
        <v>21.941666666667086</v>
      </c>
      <c r="J80" s="30">
        <v>11.200000000000054</v>
      </c>
      <c r="K80" s="31">
        <v>-6.771000000000053</v>
      </c>
      <c r="L80" s="30">
        <v>0</v>
      </c>
      <c r="M80" s="92">
        <v>29.648325631792822</v>
      </c>
      <c r="N80" s="24">
        <v>7.436676320242983</v>
      </c>
      <c r="O80" s="17">
        <v>-7.436676320242972</v>
      </c>
      <c r="P80" s="23"/>
      <c r="Q80" s="23"/>
      <c r="R80" s="23"/>
      <c r="S80" s="23"/>
      <c r="T80" s="23"/>
      <c r="U80" s="23"/>
      <c r="V80" s="23"/>
      <c r="W80" s="23"/>
      <c r="X80" s="23"/>
      <c r="Y80" s="23"/>
      <c r="Z80" s="23"/>
      <c r="AA80" s="23"/>
    </row>
    <row r="81" spans="1:27" ht="14.25">
      <c r="A81" s="23"/>
      <c r="B81" s="23"/>
      <c r="C81" s="23"/>
      <c r="D81" s="23"/>
      <c r="E81" s="23"/>
      <c r="F81" s="28">
        <v>71</v>
      </c>
      <c r="G81" s="30">
        <v>29.70722845101841</v>
      </c>
      <c r="H81" s="30">
        <v>28.093299291151876</v>
      </c>
      <c r="I81" s="30">
        <v>23.193888888889322</v>
      </c>
      <c r="J81" s="30">
        <v>11.800000000000054</v>
      </c>
      <c r="K81" s="31">
        <v>-7.371000000000055</v>
      </c>
      <c r="L81" s="30">
        <v>0</v>
      </c>
      <c r="M81" s="92">
        <v>29.68759417794321</v>
      </c>
      <c r="N81" s="24">
        <v>7.466578649952835</v>
      </c>
      <c r="O81" s="17">
        <v>-7.466578649952857</v>
      </c>
      <c r="P81" s="23"/>
      <c r="Q81" s="23"/>
      <c r="R81" s="23"/>
      <c r="S81" s="23"/>
      <c r="T81" s="23"/>
      <c r="U81" s="23"/>
      <c r="V81" s="23"/>
      <c r="W81" s="23"/>
      <c r="X81" s="23"/>
      <c r="Y81" s="23"/>
      <c r="Z81" s="23"/>
      <c r="AA81" s="23"/>
    </row>
    <row r="82" spans="1:27" ht="14.25">
      <c r="A82" s="23"/>
      <c r="B82" s="23"/>
      <c r="C82" s="23"/>
      <c r="D82" s="23"/>
      <c r="E82" s="23"/>
      <c r="F82" s="28">
        <v>72</v>
      </c>
      <c r="G82" s="30">
        <v>29.7464969971688</v>
      </c>
      <c r="H82" s="30">
        <v>28.049657293695446</v>
      </c>
      <c r="I82" s="30">
        <v>24.53555555555601</v>
      </c>
      <c r="J82" s="30">
        <v>12.400000000000055</v>
      </c>
      <c r="K82" s="31">
        <v>-7.971000000000055</v>
      </c>
      <c r="L82" s="30">
        <v>0</v>
      </c>
      <c r="M82" s="92">
        <v>29.726862724093607</v>
      </c>
      <c r="N82" s="24">
        <v>7.236715306623968</v>
      </c>
      <c r="O82" s="17">
        <v>-7.236715306623958</v>
      </c>
      <c r="P82" s="23"/>
      <c r="Q82" s="23"/>
      <c r="R82" s="23"/>
      <c r="S82" s="23"/>
      <c r="T82" s="23"/>
      <c r="U82" s="23"/>
      <c r="V82" s="23"/>
      <c r="W82" s="23"/>
      <c r="X82" s="23"/>
      <c r="Y82" s="23"/>
      <c r="Z82" s="23"/>
      <c r="AA82" s="23"/>
    </row>
    <row r="83" spans="1:27" ht="14.25">
      <c r="A83" s="23"/>
      <c r="B83" s="23"/>
      <c r="C83" s="23"/>
      <c r="D83" s="23"/>
      <c r="E83" s="23"/>
      <c r="F83" s="28">
        <v>73</v>
      </c>
      <c r="G83" s="30">
        <v>29.785765543319194</v>
      </c>
      <c r="H83" s="30">
        <v>28.009304045042096</v>
      </c>
      <c r="I83" s="30">
        <v>25.787777777778246</v>
      </c>
      <c r="J83" s="30">
        <v>13.000000000000057</v>
      </c>
      <c r="K83" s="31">
        <v>-8.571000000000057</v>
      </c>
      <c r="L83" s="30">
        <v>0</v>
      </c>
      <c r="M83" s="92">
        <v>29.766131270243996</v>
      </c>
      <c r="N83" s="24">
        <v>7.535625157394728</v>
      </c>
      <c r="O83" s="17">
        <v>-7.535625157394728</v>
      </c>
      <c r="P83" s="23"/>
      <c r="Q83" s="23"/>
      <c r="R83" s="23"/>
      <c r="S83" s="23"/>
      <c r="T83" s="23"/>
      <c r="U83" s="23"/>
      <c r="V83" s="23"/>
      <c r="W83" s="23"/>
      <c r="X83" s="23"/>
      <c r="Y83" s="23"/>
      <c r="Z83" s="23"/>
      <c r="AA83" s="23"/>
    </row>
    <row r="84" spans="1:27" ht="14.25">
      <c r="A84" s="23"/>
      <c r="B84" s="23"/>
      <c r="C84" s="23"/>
      <c r="D84" s="23"/>
      <c r="E84" s="23"/>
      <c r="F84" s="28">
        <v>74</v>
      </c>
      <c r="G84" s="30">
        <v>29.825034089469586</v>
      </c>
      <c r="H84" s="30">
        <v>27.96933840123719</v>
      </c>
      <c r="I84" s="30">
        <v>27.040000000000486</v>
      </c>
      <c r="J84" s="30">
        <v>13.600000000000058</v>
      </c>
      <c r="K84" s="31">
        <v>-9.171000000000056</v>
      </c>
      <c r="L84" s="30">
        <v>0</v>
      </c>
      <c r="M84" s="92">
        <v>29.80539981639439</v>
      </c>
      <c r="N84" s="24">
        <v>7.572488597895834</v>
      </c>
      <c r="O84" s="17">
        <v>-7.572488597895812</v>
      </c>
      <c r="P84" s="23"/>
      <c r="Q84" s="23"/>
      <c r="R84" s="23"/>
      <c r="S84" s="23"/>
      <c r="T84" s="23"/>
      <c r="U84" s="23"/>
      <c r="V84" s="23"/>
      <c r="W84" s="23"/>
      <c r="X84" s="23"/>
      <c r="Y84" s="23"/>
      <c r="Z84" s="23"/>
      <c r="AA84" s="23"/>
    </row>
    <row r="85" spans="1:27" ht="14.25">
      <c r="A85" s="23"/>
      <c r="B85" s="23"/>
      <c r="C85" s="23"/>
      <c r="D85" s="23"/>
      <c r="E85" s="23"/>
      <c r="F85" s="28">
        <v>75</v>
      </c>
      <c r="G85" s="30">
        <v>29.86430263561998</v>
      </c>
      <c r="H85" s="30">
        <v>27.926971811621353</v>
      </c>
      <c r="I85" s="30">
        <v>28.38166666666717</v>
      </c>
      <c r="J85" s="30">
        <v>14.200000000000058</v>
      </c>
      <c r="K85" s="31">
        <v>-9.771000000000058</v>
      </c>
      <c r="L85" s="30">
        <v>0</v>
      </c>
      <c r="M85" s="92">
        <v>29.84466836254478</v>
      </c>
      <c r="N85" s="24">
        <v>7.3497764702462485</v>
      </c>
      <c r="O85" s="17">
        <v>-7.349776470246271</v>
      </c>
      <c r="P85" s="23"/>
      <c r="Q85" s="23"/>
      <c r="R85" s="23"/>
      <c r="S85" s="23"/>
      <c r="T85" s="23"/>
      <c r="U85" s="23"/>
      <c r="V85" s="23"/>
      <c r="W85" s="23"/>
      <c r="X85" s="23"/>
      <c r="Y85" s="23"/>
      <c r="Z85" s="23"/>
      <c r="AA85" s="23"/>
    </row>
    <row r="86" spans="1:27" ht="14.25">
      <c r="A86" s="23"/>
      <c r="B86" s="23"/>
      <c r="C86" s="23"/>
      <c r="D86" s="23"/>
      <c r="E86" s="23"/>
      <c r="F86" s="28">
        <v>76</v>
      </c>
      <c r="G86" s="30">
        <v>29.90357118177037</v>
      </c>
      <c r="H86" s="30">
        <v>27.885099461596205</v>
      </c>
      <c r="I86" s="30">
        <v>29.723333333333812</v>
      </c>
      <c r="J86" s="30">
        <v>14.80000000000006</v>
      </c>
      <c r="K86" s="31">
        <v>-10.371000000000059</v>
      </c>
      <c r="L86" s="30">
        <v>0</v>
      </c>
      <c r="M86" s="92">
        <v>29.883936908695176</v>
      </c>
      <c r="N86" s="24">
        <v>7.394544900045962</v>
      </c>
      <c r="O86" s="17">
        <v>-7.394544900045962</v>
      </c>
      <c r="P86" s="23"/>
      <c r="Q86" s="23"/>
      <c r="R86" s="23"/>
      <c r="S86" s="23"/>
      <c r="T86" s="23"/>
      <c r="U86" s="23"/>
      <c r="V86" s="23"/>
      <c r="W86" s="23"/>
      <c r="X86" s="23"/>
      <c r="Y86" s="23"/>
      <c r="Z86" s="23"/>
      <c r="AA86" s="23"/>
    </row>
    <row r="87" spans="1:27" ht="14.25">
      <c r="A87" s="23"/>
      <c r="B87" s="23"/>
      <c r="C87" s="23"/>
      <c r="D87" s="23"/>
      <c r="E87" s="23"/>
      <c r="F87" s="28">
        <v>77</v>
      </c>
      <c r="G87" s="30">
        <v>29.942839727920763</v>
      </c>
      <c r="H87" s="30">
        <v>27.843746589600336</v>
      </c>
      <c r="I87" s="30">
        <v>31.065000000000445</v>
      </c>
      <c r="J87" s="30">
        <v>15.40000000000006</v>
      </c>
      <c r="K87" s="31">
        <v>-10.971000000000059</v>
      </c>
      <c r="L87" s="30">
        <v>0</v>
      </c>
      <c r="M87" s="92">
        <v>29.923205454845565</v>
      </c>
      <c r="N87" s="24">
        <v>7.442191092589016</v>
      </c>
      <c r="O87" s="17">
        <v>-7.4421910925889945</v>
      </c>
      <c r="P87" s="23"/>
      <c r="Q87" s="23"/>
      <c r="R87" s="23"/>
      <c r="S87" s="23"/>
      <c r="T87" s="23"/>
      <c r="U87" s="23"/>
      <c r="V87" s="23"/>
      <c r="W87" s="23"/>
      <c r="X87" s="23"/>
      <c r="Y87" s="23"/>
      <c r="Z87" s="23"/>
      <c r="AA87" s="23"/>
    </row>
    <row r="88" spans="1:27" ht="14.25">
      <c r="A88" s="23"/>
      <c r="B88" s="23"/>
      <c r="C88" s="23"/>
      <c r="D88" s="23"/>
      <c r="E88" s="23"/>
      <c r="F88" s="28">
        <v>78</v>
      </c>
      <c r="G88" s="30">
        <v>29.982108274071155</v>
      </c>
      <c r="H88" s="30">
        <v>27.800237649256076</v>
      </c>
      <c r="I88" s="30">
        <v>32.496111111111524</v>
      </c>
      <c r="J88" s="30">
        <v>16.100000000000062</v>
      </c>
      <c r="K88" s="31">
        <v>-11.67100000000006</v>
      </c>
      <c r="L88" s="30">
        <v>0</v>
      </c>
      <c r="M88" s="92">
        <v>29.96247400099596</v>
      </c>
      <c r="N88" s="24">
        <v>8.456405595804366</v>
      </c>
      <c r="O88" s="17">
        <v>-8.456405595804366</v>
      </c>
      <c r="P88" s="23"/>
      <c r="Q88" s="23"/>
      <c r="R88" s="23"/>
      <c r="S88" s="23"/>
      <c r="T88" s="23"/>
      <c r="U88" s="23"/>
      <c r="V88" s="23"/>
      <c r="W88" s="23"/>
      <c r="X88" s="23"/>
      <c r="Y88" s="23"/>
      <c r="Z88" s="23"/>
      <c r="AA88" s="23"/>
    </row>
    <row r="89" spans="1:27" ht="14.25">
      <c r="A89" s="23"/>
      <c r="B89" s="23"/>
      <c r="C89" s="23"/>
      <c r="D89" s="23"/>
      <c r="E89" s="23"/>
      <c r="F89" s="28">
        <v>79</v>
      </c>
      <c r="G89" s="30">
        <v>30.021376820221548</v>
      </c>
      <c r="H89" s="30">
        <v>27.760037471354327</v>
      </c>
      <c r="I89" s="30">
        <v>33.837777777778165</v>
      </c>
      <c r="J89" s="30">
        <v>16.700000000000063</v>
      </c>
      <c r="K89" s="31">
        <v>-12.271000000000061</v>
      </c>
      <c r="L89" s="30">
        <v>0</v>
      </c>
      <c r="M89" s="92">
        <v>30.00174254714635</v>
      </c>
      <c r="N89" s="24">
        <v>7.550140097962664</v>
      </c>
      <c r="O89" s="17">
        <v>-7.550140097962664</v>
      </c>
      <c r="P89" s="23"/>
      <c r="Q89" s="23"/>
      <c r="R89" s="23"/>
      <c r="S89" s="23"/>
      <c r="T89" s="23"/>
      <c r="U89" s="23"/>
      <c r="V89" s="23"/>
      <c r="W89" s="23"/>
      <c r="X89" s="23"/>
      <c r="Y89" s="23"/>
      <c r="Z89" s="23"/>
      <c r="AA89" s="23"/>
    </row>
    <row r="90" spans="1:27" ht="14.25">
      <c r="A90" s="23"/>
      <c r="B90" s="23"/>
      <c r="C90" s="23"/>
      <c r="D90" s="23"/>
      <c r="E90" s="23"/>
      <c r="F90" s="28">
        <v>80</v>
      </c>
      <c r="G90" s="30">
        <v>30.06064536637194</v>
      </c>
      <c r="H90" s="30">
        <v>27.717814319406294</v>
      </c>
      <c r="I90" s="30">
        <v>35.268888888889244</v>
      </c>
      <c r="J90" s="30">
        <v>17.30000000000006</v>
      </c>
      <c r="K90" s="31">
        <v>-12.871000000000063</v>
      </c>
      <c r="L90" s="30">
        <v>0</v>
      </c>
      <c r="M90" s="92">
        <v>30.041011093296746</v>
      </c>
      <c r="N90" s="24">
        <v>7.362713184296669</v>
      </c>
      <c r="O90" s="17">
        <v>-7.362713184296712</v>
      </c>
      <c r="P90" s="23"/>
      <c r="Q90" s="23"/>
      <c r="R90" s="23"/>
      <c r="S90" s="23"/>
      <c r="T90" s="23"/>
      <c r="U90" s="23"/>
      <c r="V90" s="23"/>
      <c r="W90" s="23"/>
      <c r="X90" s="23"/>
      <c r="Y90" s="23"/>
      <c r="Z90" s="23"/>
      <c r="AA90" s="23"/>
    </row>
    <row r="91" spans="1:27" ht="14.25">
      <c r="A91" s="23"/>
      <c r="B91" s="23"/>
      <c r="C91" s="23"/>
      <c r="D91" s="23"/>
      <c r="E91" s="23"/>
      <c r="F91" s="28">
        <v>81</v>
      </c>
      <c r="G91" s="30">
        <v>30.099913912522332</v>
      </c>
      <c r="H91" s="30">
        <v>27.673727673010347</v>
      </c>
      <c r="I91" s="30">
        <v>36.78944444444476</v>
      </c>
      <c r="J91" s="30">
        <v>17.900000000000063</v>
      </c>
      <c r="K91" s="31">
        <v>-13.471000000000062</v>
      </c>
      <c r="L91" s="30">
        <v>0</v>
      </c>
      <c r="M91" s="92">
        <v>30.080279639447134</v>
      </c>
      <c r="N91" s="24">
        <v>7.198111859275576</v>
      </c>
      <c r="O91" s="17">
        <v>-7.198111859275555</v>
      </c>
      <c r="P91" s="23"/>
      <c r="Q91" s="23"/>
      <c r="R91" s="23"/>
      <c r="S91" s="23"/>
      <c r="T91" s="23"/>
      <c r="U91" s="23"/>
      <c r="V91" s="23"/>
      <c r="W91" s="23"/>
      <c r="X91" s="23"/>
      <c r="Y91" s="23"/>
      <c r="Z91" s="23"/>
      <c r="AA91" s="23"/>
    </row>
    <row r="92" spans="1:27" ht="14.25">
      <c r="A92" s="23"/>
      <c r="B92" s="23"/>
      <c r="C92" s="23"/>
      <c r="D92" s="23"/>
      <c r="E92" s="23"/>
      <c r="F92" s="28">
        <v>82</v>
      </c>
      <c r="G92" s="30">
        <v>30.139182458672725</v>
      </c>
      <c r="H92" s="30">
        <v>27.632994862842146</v>
      </c>
      <c r="I92" s="30">
        <v>38.22055555555584</v>
      </c>
      <c r="J92" s="30">
        <v>18.500000000000064</v>
      </c>
      <c r="K92" s="31">
        <v>-14.071000000000064</v>
      </c>
      <c r="L92" s="30">
        <v>0</v>
      </c>
      <c r="M92" s="92">
        <v>30.11954818559753</v>
      </c>
      <c r="N92" s="24">
        <v>7.499872847287621</v>
      </c>
      <c r="O92" s="17">
        <v>-7.499872847287621</v>
      </c>
      <c r="P92" s="23"/>
      <c r="Q92" s="23"/>
      <c r="R92" s="23"/>
      <c r="S92" s="23"/>
      <c r="T92" s="23"/>
      <c r="U92" s="23"/>
      <c r="V92" s="23"/>
      <c r="W92" s="23"/>
      <c r="X92" s="23"/>
      <c r="Y92" s="23"/>
      <c r="Z92" s="23"/>
      <c r="AA92" s="23"/>
    </row>
    <row r="93" spans="1:27" ht="14.25">
      <c r="A93" s="23"/>
      <c r="B93" s="23"/>
      <c r="C93" s="23"/>
      <c r="D93" s="23"/>
      <c r="E93" s="23"/>
      <c r="F93" s="28">
        <v>83</v>
      </c>
      <c r="G93" s="30">
        <v>30.178451004823117</v>
      </c>
      <c r="H93" s="30">
        <v>27.590557081957634</v>
      </c>
      <c r="I93" s="30">
        <v>39.74111111111136</v>
      </c>
      <c r="J93" s="30">
        <v>19.100000000000065</v>
      </c>
      <c r="K93" s="31">
        <v>-14.671000000000065</v>
      </c>
      <c r="L93" s="30">
        <v>0</v>
      </c>
      <c r="M93" s="92">
        <v>30.15881673174792</v>
      </c>
      <c r="N93" s="24">
        <v>7.343372560899529</v>
      </c>
      <c r="O93" s="17">
        <v>-7.343372560899529</v>
      </c>
      <c r="P93" s="23"/>
      <c r="Q93" s="23"/>
      <c r="R93" s="23"/>
      <c r="S93" s="23"/>
      <c r="T93" s="23"/>
      <c r="U93" s="23"/>
      <c r="V93" s="23"/>
      <c r="W93" s="23"/>
      <c r="X93" s="23"/>
      <c r="Y93" s="23"/>
      <c r="Z93" s="23"/>
      <c r="AA93" s="23"/>
    </row>
    <row r="94" spans="1:27" ht="14.25">
      <c r="A94" s="23"/>
      <c r="B94" s="23"/>
      <c r="C94" s="23"/>
      <c r="D94" s="23"/>
      <c r="E94" s="23"/>
      <c r="F94" s="28">
        <v>84</v>
      </c>
      <c r="G94" s="30">
        <v>30.21771955097351</v>
      </c>
      <c r="H94" s="30">
        <v>27.546604198726016</v>
      </c>
      <c r="I94" s="30">
        <v>41.35111111111132</v>
      </c>
      <c r="J94" s="30">
        <v>19.800000000000065</v>
      </c>
      <c r="K94" s="31">
        <v>-15.371000000000066</v>
      </c>
      <c r="L94" s="30">
        <v>0</v>
      </c>
      <c r="M94" s="92">
        <v>30.198085277898315</v>
      </c>
      <c r="N94" s="24">
        <v>8.411295085870172</v>
      </c>
      <c r="O94" s="17">
        <v>-8.411295085870194</v>
      </c>
      <c r="P94" s="23"/>
      <c r="Q94" s="23"/>
      <c r="R94" s="23"/>
      <c r="S94" s="23"/>
      <c r="T94" s="23"/>
      <c r="U94" s="23"/>
      <c r="V94" s="23"/>
      <c r="W94" s="23"/>
      <c r="X94" s="23"/>
      <c r="Y94" s="23"/>
      <c r="Z94" s="23"/>
      <c r="AA94" s="23"/>
    </row>
    <row r="95" spans="1:27" ht="14.25">
      <c r="A95" s="23"/>
      <c r="B95" s="23"/>
      <c r="C95" s="23"/>
      <c r="D95" s="23"/>
      <c r="E95" s="23"/>
      <c r="F95" s="28">
        <v>85</v>
      </c>
      <c r="G95" s="30">
        <v>30.2569880971239</v>
      </c>
      <c r="H95" s="30">
        <v>27.50605489624081</v>
      </c>
      <c r="I95" s="30">
        <v>42.87166666666685</v>
      </c>
      <c r="J95" s="30">
        <v>20.400000000000066</v>
      </c>
      <c r="K95" s="31">
        <v>-15.971000000000066</v>
      </c>
      <c r="L95" s="30">
        <v>0</v>
      </c>
      <c r="M95" s="92">
        <v>30.237353824048704</v>
      </c>
      <c r="N95" s="24">
        <v>7.5171156609249525</v>
      </c>
      <c r="O95" s="17">
        <v>-7.51711566092493</v>
      </c>
      <c r="P95" s="23"/>
      <c r="Q95" s="23"/>
      <c r="R95" s="23"/>
      <c r="S95" s="23"/>
      <c r="T95" s="23"/>
      <c r="U95" s="23"/>
      <c r="V95" s="23"/>
      <c r="W95" s="23"/>
      <c r="X95" s="23"/>
      <c r="Y95" s="23"/>
      <c r="Z95" s="23"/>
      <c r="AA95" s="23"/>
    </row>
    <row r="96" spans="1:27" ht="14.25">
      <c r="A96" s="23"/>
      <c r="B96" s="23"/>
      <c r="C96" s="23"/>
      <c r="D96" s="23"/>
      <c r="E96" s="23"/>
      <c r="F96" s="28">
        <v>86</v>
      </c>
      <c r="G96" s="30">
        <v>30.296256643274294</v>
      </c>
      <c r="H96" s="30">
        <v>27.461881733702405</v>
      </c>
      <c r="I96" s="30">
        <v>44.57111111111125</v>
      </c>
      <c r="J96" s="30">
        <v>21.000000000000068</v>
      </c>
      <c r="K96" s="31">
        <v>-16.57100000000007</v>
      </c>
      <c r="L96" s="30">
        <v>0</v>
      </c>
      <c r="M96" s="92">
        <v>30.2766223701991</v>
      </c>
      <c r="N96" s="24">
        <v>7.190648530913539</v>
      </c>
      <c r="O96" s="17">
        <v>-7.190648530913561</v>
      </c>
      <c r="P96" s="23"/>
      <c r="Q96" s="23"/>
      <c r="R96" s="23"/>
      <c r="S96" s="23"/>
      <c r="T96" s="23"/>
      <c r="U96" s="23"/>
      <c r="V96" s="23"/>
      <c r="W96" s="23"/>
      <c r="X96" s="23"/>
      <c r="Y96" s="23"/>
      <c r="Z96" s="23"/>
      <c r="AA96" s="23"/>
    </row>
    <row r="97" spans="1:27" ht="14.25">
      <c r="A97" s="23"/>
      <c r="B97" s="23"/>
      <c r="C97" s="23"/>
      <c r="D97" s="23"/>
      <c r="E97" s="23"/>
      <c r="F97" s="28">
        <v>87</v>
      </c>
      <c r="G97" s="30">
        <v>30.335525189424686</v>
      </c>
      <c r="H97" s="30">
        <v>27.418962112370412</v>
      </c>
      <c r="I97" s="30">
        <v>46.27055555555566</v>
      </c>
      <c r="J97" s="30">
        <v>21.70000000000007</v>
      </c>
      <c r="K97" s="31">
        <v>-17.27100000000007</v>
      </c>
      <c r="L97" s="30">
        <v>0</v>
      </c>
      <c r="M97" s="92">
        <v>30.31589091634949</v>
      </c>
      <c r="N97" s="24">
        <v>8.517041095362357</v>
      </c>
      <c r="O97" s="17">
        <v>-8.517041095362314</v>
      </c>
      <c r="P97" s="23"/>
      <c r="Q97" s="23"/>
      <c r="R97" s="23"/>
      <c r="S97" s="23"/>
      <c r="T97" s="23"/>
      <c r="U97" s="23"/>
      <c r="V97" s="23"/>
      <c r="W97" s="23"/>
      <c r="X97" s="23"/>
      <c r="Y97" s="23"/>
      <c r="Z97" s="23"/>
      <c r="AA97" s="23"/>
    </row>
    <row r="98" spans="1:27" ht="14.25">
      <c r="A98" s="23"/>
      <c r="B98" s="23"/>
      <c r="C98" s="23"/>
      <c r="D98" s="23"/>
      <c r="E98" s="23"/>
      <c r="F98" s="28">
        <v>88</v>
      </c>
      <c r="G98" s="30">
        <v>30.37479373557508</v>
      </c>
      <c r="H98" s="30">
        <v>27.377339767479707</v>
      </c>
      <c r="I98" s="30">
        <v>47.97000000000006</v>
      </c>
      <c r="J98" s="30">
        <v>22.300000000000068</v>
      </c>
      <c r="K98" s="31">
        <v>-17.87100000000007</v>
      </c>
      <c r="L98" s="30">
        <v>0</v>
      </c>
      <c r="M98" s="92">
        <v>30.355159462499884</v>
      </c>
      <c r="N98" s="24">
        <v>7.4173988230042465</v>
      </c>
      <c r="O98" s="17">
        <v>-7.41739882300429</v>
      </c>
      <c r="P98" s="23"/>
      <c r="Q98" s="23"/>
      <c r="R98" s="23"/>
      <c r="S98" s="23"/>
      <c r="T98" s="23"/>
      <c r="U98" s="23"/>
      <c r="V98" s="23"/>
      <c r="W98" s="23"/>
      <c r="X98" s="23"/>
      <c r="Y98" s="23"/>
      <c r="Z98" s="23"/>
      <c r="AA98" s="23"/>
    </row>
    <row r="99" spans="1:27" ht="14.25">
      <c r="A99" s="23"/>
      <c r="B99" s="23"/>
      <c r="C99" s="23"/>
      <c r="D99" s="23"/>
      <c r="E99" s="23"/>
      <c r="F99" s="28">
        <v>89</v>
      </c>
      <c r="G99" s="30">
        <v>30.41406228172547</v>
      </c>
      <c r="H99" s="30">
        <v>27.33289670688807</v>
      </c>
      <c r="I99" s="30">
        <v>49.84833333333336</v>
      </c>
      <c r="J99" s="30">
        <v>22.90000000000007</v>
      </c>
      <c r="K99" s="31">
        <v>-18.47100000000007</v>
      </c>
      <c r="L99" s="30">
        <v>0</v>
      </c>
      <c r="M99" s="92">
        <v>30.394428008650273</v>
      </c>
      <c r="N99" s="24">
        <v>7.167464863612101</v>
      </c>
      <c r="O99" s="17">
        <v>-7.167464863612101</v>
      </c>
      <c r="P99" s="23"/>
      <c r="Q99" s="23"/>
      <c r="R99" s="23"/>
      <c r="S99" s="23"/>
      <c r="T99" s="23"/>
      <c r="U99" s="23"/>
      <c r="V99" s="23"/>
      <c r="W99" s="23"/>
      <c r="X99" s="23"/>
      <c r="Y99" s="23"/>
      <c r="Z99" s="23"/>
      <c r="AA99" s="23"/>
    </row>
    <row r="100" spans="1:27" ht="14.25">
      <c r="A100" s="23"/>
      <c r="B100" s="23"/>
      <c r="C100" s="23"/>
      <c r="D100" s="23"/>
      <c r="E100" s="23"/>
      <c r="F100" s="28">
        <v>90</v>
      </c>
      <c r="G100" s="30">
        <v>30.453330827875863</v>
      </c>
      <c r="H100" s="30">
        <v>27.290146310053654</v>
      </c>
      <c r="I100" s="30">
        <v>51.726666666666645</v>
      </c>
      <c r="J100" s="30">
        <v>23.600000000000072</v>
      </c>
      <c r="K100" s="31">
        <v>-19.17100000000007</v>
      </c>
      <c r="L100" s="30">
        <v>0</v>
      </c>
      <c r="M100" s="92">
        <v>30.43369655480067</v>
      </c>
      <c r="N100" s="24">
        <v>8.534613767573719</v>
      </c>
      <c r="O100" s="17">
        <v>-8.534613767573676</v>
      </c>
      <c r="P100" s="23"/>
      <c r="Q100" s="23"/>
      <c r="R100" s="23"/>
      <c r="S100" s="23"/>
      <c r="T100" s="23"/>
      <c r="U100" s="23"/>
      <c r="V100" s="23"/>
      <c r="W100" s="23"/>
      <c r="X100" s="23"/>
      <c r="Y100" s="23"/>
      <c r="Z100" s="23"/>
      <c r="AA100" s="23"/>
    </row>
    <row r="101" spans="1:27" ht="14.25">
      <c r="A101" s="23"/>
      <c r="B101" s="23"/>
      <c r="C101" s="23"/>
      <c r="D101" s="23"/>
      <c r="E101" s="23"/>
      <c r="F101" s="28">
        <v>91</v>
      </c>
      <c r="G101" s="30">
        <v>30.492599374026256</v>
      </c>
      <c r="H101" s="30">
        <v>27.24723448854172</v>
      </c>
      <c r="I101" s="30">
        <v>53.69444444444438</v>
      </c>
      <c r="J101" s="30">
        <v>24.200000000000074</v>
      </c>
      <c r="K101" s="31">
        <v>-19.771000000000072</v>
      </c>
      <c r="L101" s="30">
        <v>0</v>
      </c>
      <c r="M101" s="92">
        <v>30.472965100951058</v>
      </c>
      <c r="N101" s="24">
        <v>7.301013819570305</v>
      </c>
      <c r="O101" s="17">
        <v>-7.301013819570305</v>
      </c>
      <c r="P101" s="23"/>
      <c r="Q101" s="23"/>
      <c r="R101" s="23"/>
      <c r="S101" s="23"/>
      <c r="T101" s="23"/>
      <c r="U101" s="23"/>
      <c r="V101" s="23"/>
      <c r="W101" s="23"/>
      <c r="X101" s="23"/>
      <c r="Y101" s="23"/>
      <c r="Z101" s="23"/>
      <c r="AA101" s="23"/>
    </row>
    <row r="102" spans="1:27" ht="14.25">
      <c r="A102" s="23"/>
      <c r="B102" s="23"/>
      <c r="C102" s="23"/>
      <c r="D102" s="23"/>
      <c r="E102" s="23"/>
      <c r="F102" s="28">
        <v>92</v>
      </c>
      <c r="G102" s="30">
        <v>30.531867920176648</v>
      </c>
      <c r="H102" s="30">
        <v>27.204486644961833</v>
      </c>
      <c r="I102" s="30">
        <v>55.75166666666655</v>
      </c>
      <c r="J102" s="30">
        <v>24.80000000000007</v>
      </c>
      <c r="K102" s="31">
        <v>-20.371000000000073</v>
      </c>
      <c r="L102" s="30">
        <v>0</v>
      </c>
      <c r="M102" s="92">
        <v>30.512233647101453</v>
      </c>
      <c r="N102" s="24">
        <v>7.315610964749306</v>
      </c>
      <c r="O102" s="17">
        <v>-7.315610964749349</v>
      </c>
      <c r="P102" s="23"/>
      <c r="Q102" s="23"/>
      <c r="R102" s="23"/>
      <c r="S102" s="23"/>
      <c r="T102" s="23"/>
      <c r="U102" s="23"/>
      <c r="V102" s="23"/>
      <c r="W102" s="23"/>
      <c r="X102" s="23"/>
      <c r="Y102" s="23"/>
      <c r="Z102" s="23"/>
      <c r="AA102" s="23"/>
    </row>
    <row r="103" spans="1:27" ht="14.25">
      <c r="A103" s="23"/>
      <c r="B103" s="23"/>
      <c r="C103" s="23"/>
      <c r="D103" s="23"/>
      <c r="E103" s="23"/>
      <c r="F103" s="28">
        <v>93</v>
      </c>
      <c r="G103" s="30">
        <v>30.57113646632704</v>
      </c>
      <c r="H103" s="30">
        <v>27.160548374493104</v>
      </c>
      <c r="I103" s="30">
        <v>57.98777777777766</v>
      </c>
      <c r="J103" s="30">
        <v>25.400000000000073</v>
      </c>
      <c r="K103" s="31">
        <v>-20.971000000000075</v>
      </c>
      <c r="L103" s="30">
        <v>0</v>
      </c>
      <c r="M103" s="92">
        <v>30.551502193251842</v>
      </c>
      <c r="N103" s="24">
        <v>7.21094766485897</v>
      </c>
      <c r="O103" s="17">
        <v>-7.21094766485897</v>
      </c>
      <c r="P103" s="23"/>
      <c r="Q103" s="23"/>
      <c r="R103" s="23"/>
      <c r="S103" s="23"/>
      <c r="T103" s="23"/>
      <c r="U103" s="23"/>
      <c r="V103" s="23"/>
      <c r="W103" s="23"/>
      <c r="X103" s="23"/>
      <c r="Y103" s="23"/>
      <c r="Z103" s="23"/>
      <c r="AA103" s="23"/>
    </row>
    <row r="104" spans="1:27" ht="14.25">
      <c r="A104" s="23"/>
      <c r="B104" s="23"/>
      <c r="C104" s="23"/>
      <c r="D104" s="23"/>
      <c r="E104" s="23"/>
      <c r="F104" s="28">
        <v>94</v>
      </c>
      <c r="G104" s="30">
        <v>30.610405012477433</v>
      </c>
      <c r="H104" s="30">
        <v>27.117728094121862</v>
      </c>
      <c r="I104" s="30">
        <v>60.313333333333325</v>
      </c>
      <c r="J104" s="30">
        <v>26.000000000000075</v>
      </c>
      <c r="K104" s="31">
        <v>-21.571000000000073</v>
      </c>
      <c r="L104" s="30">
        <v>0</v>
      </c>
      <c r="M104" s="92">
        <v>30.590770739402238</v>
      </c>
      <c r="N104" s="24">
        <v>7.309155526079733</v>
      </c>
      <c r="O104" s="17">
        <v>-7.30915552607969</v>
      </c>
      <c r="P104" s="23"/>
      <c r="Q104" s="23"/>
      <c r="R104" s="23"/>
      <c r="S104" s="23"/>
      <c r="T104" s="23"/>
      <c r="U104" s="23"/>
      <c r="V104" s="23"/>
      <c r="W104" s="23"/>
      <c r="X104" s="23"/>
      <c r="Y104" s="23"/>
      <c r="Z104" s="23"/>
      <c r="AA104" s="23"/>
    </row>
    <row r="105" spans="1:27" ht="14.25">
      <c r="A105" s="23"/>
      <c r="B105" s="23"/>
      <c r="C105" s="23"/>
      <c r="D105" s="23"/>
      <c r="E105" s="23"/>
      <c r="F105" s="28">
        <v>95</v>
      </c>
      <c r="G105" s="30">
        <v>30.649673558627825</v>
      </c>
      <c r="H105" s="30">
        <v>27.074988453155182</v>
      </c>
      <c r="I105" s="30">
        <v>62.81777777777789</v>
      </c>
      <c r="J105" s="30">
        <v>26.600000000000076</v>
      </c>
      <c r="K105" s="31">
        <v>-22.171000000000074</v>
      </c>
      <c r="L105" s="30">
        <v>0</v>
      </c>
      <c r="M105" s="92">
        <v>30.630039285552627</v>
      </c>
      <c r="N105" s="24">
        <v>7.316342685925511</v>
      </c>
      <c r="O105" s="17">
        <v>-7.316342685925511</v>
      </c>
      <c r="P105" s="23"/>
      <c r="Q105" s="23"/>
      <c r="R105" s="23"/>
      <c r="S105" s="23"/>
      <c r="T105" s="23"/>
      <c r="U105" s="23"/>
      <c r="V105" s="23"/>
      <c r="W105" s="23"/>
      <c r="X105" s="23"/>
      <c r="Y105" s="23"/>
      <c r="Z105" s="23"/>
      <c r="AA105" s="23"/>
    </row>
    <row r="106" spans="1:27" ht="14.25">
      <c r="A106" s="23"/>
      <c r="B106" s="23"/>
      <c r="C106" s="23"/>
      <c r="D106" s="23"/>
      <c r="E106" s="23"/>
      <c r="F106" s="28">
        <v>96</v>
      </c>
      <c r="G106" s="30">
        <v>30.688942104778217</v>
      </c>
      <c r="H106" s="30">
        <v>27.03186730200434</v>
      </c>
      <c r="I106" s="30">
        <v>65.59055555555581</v>
      </c>
      <c r="J106" s="30">
        <v>27.200000000000077</v>
      </c>
      <c r="K106" s="31">
        <v>-22.771000000000075</v>
      </c>
      <c r="L106" s="30">
        <v>0</v>
      </c>
      <c r="M106" s="92">
        <v>30.669307831703023</v>
      </c>
      <c r="N106" s="24">
        <v>7.282463944566655</v>
      </c>
      <c r="O106" s="17">
        <v>-7.282463944566655</v>
      </c>
      <c r="P106" s="23"/>
      <c r="Q106" s="23"/>
      <c r="R106" s="23"/>
      <c r="S106" s="23"/>
      <c r="T106" s="23"/>
      <c r="U106" s="23"/>
      <c r="V106" s="23"/>
      <c r="W106" s="23"/>
      <c r="X106" s="23"/>
      <c r="Y106" s="23"/>
      <c r="Z106" s="23"/>
      <c r="AA106" s="23"/>
    </row>
    <row r="107" spans="1:27" ht="14.25">
      <c r="A107" s="23"/>
      <c r="B107" s="23"/>
      <c r="C107" s="23"/>
      <c r="D107" s="23"/>
      <c r="E107" s="23"/>
      <c r="F107" s="28">
        <v>97</v>
      </c>
      <c r="G107" s="30">
        <v>30.72821065092861</v>
      </c>
      <c r="H107" s="30">
        <v>26.988631552684932</v>
      </c>
      <c r="I107" s="30">
        <v>68.72111111111151</v>
      </c>
      <c r="J107" s="30">
        <v>27.80000000000008</v>
      </c>
      <c r="K107" s="31">
        <v>-23.371000000000077</v>
      </c>
      <c r="L107" s="30">
        <v>0</v>
      </c>
      <c r="M107" s="92">
        <v>30.70857637785341</v>
      </c>
      <c r="N107" s="24">
        <v>7.272348628437501</v>
      </c>
      <c r="O107" s="17">
        <v>-7.272348628437501</v>
      </c>
      <c r="P107" s="23"/>
      <c r="Q107" s="23"/>
      <c r="R107" s="23"/>
      <c r="S107" s="23"/>
      <c r="T107" s="23"/>
      <c r="U107" s="23"/>
      <c r="V107" s="23"/>
      <c r="W107" s="23"/>
      <c r="X107" s="23"/>
      <c r="Y107" s="23"/>
      <c r="Z107" s="23"/>
      <c r="AA107" s="23"/>
    </row>
    <row r="108" spans="1:27" ht="15" thickBot="1">
      <c r="A108" s="23"/>
      <c r="B108" s="23"/>
      <c r="C108" s="23"/>
      <c r="D108" s="23"/>
      <c r="E108" s="23"/>
      <c r="F108" s="29">
        <v>98</v>
      </c>
      <c r="G108" s="32">
        <v>30.767479197079002</v>
      </c>
      <c r="H108" s="32">
        <v>26.945536478095924</v>
      </c>
      <c r="I108" s="32">
        <v>72.38833333333392</v>
      </c>
      <c r="J108" s="32">
        <v>28.400000000000077</v>
      </c>
      <c r="K108" s="33">
        <v>-23.871000000000077</v>
      </c>
      <c r="L108" s="32">
        <v>0</v>
      </c>
      <c r="M108" s="93">
        <v>30.747844924003807</v>
      </c>
      <c r="N108" s="85">
        <v>7.284769593828405</v>
      </c>
      <c r="O108" s="19">
        <v>-6.0706413281903595</v>
      </c>
      <c r="P108" s="23"/>
      <c r="Q108" s="23"/>
      <c r="R108" s="23"/>
      <c r="S108" s="23"/>
      <c r="T108" s="23"/>
      <c r="U108" s="23"/>
      <c r="V108" s="23"/>
      <c r="W108" s="23"/>
      <c r="X108" s="23"/>
      <c r="Y108" s="23"/>
      <c r="Z108" s="23"/>
      <c r="AA108" s="23"/>
    </row>
    <row r="109" spans="1:27" ht="14.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1:27" ht="14.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1:27" ht="14.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1:27" ht="14.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27" ht="14.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ht="14.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1:27" ht="14.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ht="14.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sheetData>
  <sheetProtection/>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D5:E17"/>
  <sheetViews>
    <sheetView zoomScale="75" zoomScaleNormal="75" zoomScalePageLayoutView="0" workbookViewId="0" topLeftCell="A1">
      <selection activeCell="I22" sqref="I22"/>
    </sheetView>
  </sheetViews>
  <sheetFormatPr defaultColWidth="11.421875" defaultRowHeight="15"/>
  <cols>
    <col min="1" max="3" width="9.00390625" style="0" customWidth="1"/>
    <col min="4" max="4" width="28.57421875" style="0" customWidth="1"/>
    <col min="5" max="16384" width="9.00390625" style="0" customWidth="1"/>
  </cols>
  <sheetData>
    <row r="5" ht="14.25">
      <c r="D5" t="s">
        <v>147</v>
      </c>
    </row>
    <row r="6" ht="14.25">
      <c r="E6" t="s">
        <v>146</v>
      </c>
    </row>
    <row r="7" ht="14.25">
      <c r="E7" t="s">
        <v>148</v>
      </c>
    </row>
    <row r="8" ht="14.25">
      <c r="E8" t="s">
        <v>149</v>
      </c>
    </row>
    <row r="10" ht="14.25">
      <c r="D10" t="s">
        <v>177</v>
      </c>
    </row>
    <row r="11" ht="14.25">
      <c r="E11" t="s">
        <v>178</v>
      </c>
    </row>
    <row r="13" ht="14.25">
      <c r="D13" t="s">
        <v>183</v>
      </c>
    </row>
    <row r="14" ht="14.25">
      <c r="E14" t="s">
        <v>190</v>
      </c>
    </row>
    <row r="16" ht="14.25">
      <c r="D16" t="s">
        <v>191</v>
      </c>
    </row>
    <row r="17" ht="14.25">
      <c r="E17"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dc:creator>
  <cp:keywords/>
  <dc:description/>
  <cp:lastModifiedBy>d</cp:lastModifiedBy>
  <cp:lastPrinted>2010-12-14T10:12:30Z</cp:lastPrinted>
  <dcterms:created xsi:type="dcterms:W3CDTF">2010-12-10T07:54:30Z</dcterms:created>
  <dcterms:modified xsi:type="dcterms:W3CDTF">2014-12-15T02:02:47Z</dcterms:modified>
  <cp:category/>
  <cp:version/>
  <cp:contentType/>
  <cp:contentStatus/>
</cp:coreProperties>
</file>